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082023\Planilhas %\"/>
    </mc:Choice>
  </mc:AlternateContent>
  <bookViews>
    <workbookView xWindow="0" yWindow="0" windowWidth="13890" windowHeight="12270" tabRatio="500" firstSheet="6" activeTab="7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AGO 25% " sheetId="9" r:id="rId8"/>
    <sheet name="SET 25%" sheetId="10" r:id="rId9"/>
    <sheet name="OUT 25%" sheetId="11" r:id="rId10"/>
    <sheet name="NOV 25%" sheetId="12" r:id="rId11"/>
    <sheet name="DEZ 25%" sheetId="13" r:id="rId12"/>
  </sheets>
  <externalReferences>
    <externalReference r:id="rId13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9" l="1"/>
  <c r="D40" i="9"/>
  <c r="J40" i="9"/>
  <c r="C32" i="9"/>
  <c r="I32" i="9"/>
  <c r="B32" i="9"/>
  <c r="J32" i="9"/>
  <c r="B22" i="9"/>
  <c r="C18" i="9"/>
  <c r="B18" i="9"/>
  <c r="E18" i="9"/>
  <c r="D18" i="9"/>
  <c r="C15" i="9"/>
  <c r="J13" i="9"/>
  <c r="B12" i="9"/>
  <c r="J12" i="9"/>
  <c r="C12" i="9"/>
  <c r="K12" i="9"/>
  <c r="K41" i="9" l="1"/>
  <c r="K40" i="9"/>
  <c r="J25" i="9"/>
  <c r="C25" i="9"/>
  <c r="K25" i="9"/>
  <c r="J22" i="9"/>
  <c r="K22" i="9"/>
  <c r="K19" i="9"/>
  <c r="F18" i="9"/>
  <c r="J18" i="9"/>
  <c r="J15" i="9"/>
  <c r="B15" i="9"/>
  <c r="J14" i="9"/>
  <c r="B14" i="9"/>
  <c r="I14" i="9"/>
  <c r="C14" i="9"/>
  <c r="K14" i="9"/>
  <c r="B13" i="9"/>
  <c r="D13" i="9"/>
  <c r="K13" i="9"/>
  <c r="I43" i="13" l="1"/>
  <c r="N43" i="13"/>
  <c r="M43" i="13"/>
  <c r="L43" i="13"/>
  <c r="O36" i="13" l="1"/>
  <c r="O12" i="13"/>
  <c r="O32" i="13"/>
  <c r="E43" i="13"/>
  <c r="O33" i="13"/>
  <c r="F43" i="13"/>
  <c r="B43" i="13"/>
  <c r="J43" i="13"/>
  <c r="O37" i="13"/>
  <c r="G43" i="13"/>
  <c r="C43" i="13"/>
  <c r="K43" i="13"/>
  <c r="O35" i="13"/>
  <c r="H43" i="13"/>
  <c r="D43" i="13"/>
  <c r="O31" i="13"/>
  <c r="O34" i="13"/>
  <c r="O38" i="13"/>
  <c r="O43" i="13" l="1"/>
  <c r="O13" i="9" l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 l="1"/>
  <c r="M25" i="7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N42" i="12" l="1"/>
  <c r="M42" i="12"/>
  <c r="L42" i="12"/>
  <c r="H42" i="12"/>
  <c r="G42" i="12"/>
  <c r="F42" i="12"/>
  <c r="I42" i="12"/>
  <c r="O37" i="12"/>
  <c r="O36" i="12"/>
  <c r="K42" i="12"/>
  <c r="O34" i="12"/>
  <c r="O33" i="12"/>
  <c r="O32" i="12"/>
  <c r="E42" i="12"/>
  <c r="D42" i="12"/>
  <c r="C42" i="12"/>
  <c r="N43" i="11"/>
  <c r="M43" i="11"/>
  <c r="L43" i="11"/>
  <c r="I43" i="11"/>
  <c r="G43" i="11"/>
  <c r="O42" i="11"/>
  <c r="O41" i="11"/>
  <c r="O40" i="11"/>
  <c r="O39" i="11"/>
  <c r="O38" i="11"/>
  <c r="O37" i="11"/>
  <c r="O36" i="11"/>
  <c r="O35" i="11"/>
  <c r="O34" i="11"/>
  <c r="H43" i="11"/>
  <c r="E43" i="11"/>
  <c r="O15" i="11"/>
  <c r="O13" i="11"/>
  <c r="J43" i="11"/>
  <c r="N42" i="10"/>
  <c r="M42" i="10"/>
  <c r="L42" i="10"/>
  <c r="I42" i="10"/>
  <c r="H42" i="10"/>
  <c r="G42" i="10"/>
  <c r="F42" i="10"/>
  <c r="E42" i="10"/>
  <c r="D42" i="10"/>
  <c r="C42" i="10"/>
  <c r="O36" i="10"/>
  <c r="O35" i="10"/>
  <c r="O34" i="10"/>
  <c r="O33" i="10"/>
  <c r="O32" i="10"/>
  <c r="O31" i="10"/>
  <c r="O30" i="10"/>
  <c r="O13" i="10"/>
  <c r="J42" i="10"/>
  <c r="B42" i="10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O31" i="12"/>
  <c r="J42" i="12"/>
  <c r="B42" i="12"/>
  <c r="C43" i="11"/>
  <c r="F43" i="11"/>
  <c r="D43" i="11"/>
  <c r="O14" i="11"/>
  <c r="B24" i="3"/>
  <c r="D13" i="1"/>
  <c r="D16" i="1"/>
  <c r="D12" i="1"/>
  <c r="B11" i="1"/>
  <c r="B13" i="1"/>
  <c r="B23" i="1"/>
  <c r="B9" i="1"/>
  <c r="K42" i="10"/>
  <c r="B43" i="11"/>
  <c r="D10" i="1"/>
  <c r="D19" i="1"/>
  <c r="D24" i="3"/>
  <c r="K43" i="11"/>
  <c r="O35" i="12"/>
  <c r="O12" i="11"/>
  <c r="O12" i="12"/>
  <c r="O38" i="12"/>
  <c r="B7" i="1"/>
  <c r="O12" i="10"/>
  <c r="O42" i="10" s="1"/>
  <c r="O43" i="11" l="1"/>
  <c r="B25" i="1"/>
  <c r="B27" i="1" s="1"/>
  <c r="O42" i="12"/>
  <c r="D7" i="1"/>
  <c r="D25" i="1" s="1"/>
  <c r="B28" i="1" s="1"/>
  <c r="Y25" i="1" l="1"/>
  <c r="B43" i="9" l="1"/>
  <c r="O12" i="9"/>
</calcChain>
</file>

<file path=xl/sharedStrings.xml><?xml version="1.0" encoding="utf-8"?>
<sst xmlns="http://schemas.openxmlformats.org/spreadsheetml/2006/main" count="250" uniqueCount="43">
  <si>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</si>
  <si>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</si>
  <si>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</si>
  <si>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</si>
  <si>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</si>
  <si>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</si>
  <si>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</si>
  <si>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</si>
  <si>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</si>
  <si>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</si>
  <si>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</si>
  <si>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</si>
  <si>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</si>
  <si>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</si>
  <si>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</si>
  <si>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</si>
  <si>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</si>
  <si>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</si>
  <si>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</si>
  <si>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</si>
  <si>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</si>
  <si>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</si>
  <si>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</si>
  <si>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</si>
  <si>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</si>
  <si>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</si>
  <si>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</si>
  <si>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</si>
  <si>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</si>
  <si>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</si>
  <si>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</si>
  <si>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</si>
  <si>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</si>
  <si>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</si>
  <si>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</si>
  <si>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</si>
  <si>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</si>
  <si>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</si>
  <si>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</si>
  <si>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</si>
  <si>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</si>
  <si>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</si>
  <si>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Credenciamento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</si>
</sst>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61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  <xf numFmtId="165" fontId="1" fillId="0" borderId="5" xfId="1" applyFont="1" applyFill="1" applyBorder="1" applyAlignment="1" applyProtection="1"/>
    <xf numFmtId="165" fontId="1" fillId="0" borderId="3" xfId="1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51" t="s">
        <v>0</v>
      </c>
      <c r="B2" s="51"/>
      <c r="C2" s="51" t="s">
        <v>0</v>
      </c>
      <c r="D2" s="51"/>
      <c r="E2" s="51" t="s">
        <v>0</v>
      </c>
      <c r="F2" s="51"/>
      <c r="G2" s="51" t="s">
        <v>0</v>
      </c>
      <c r="H2" s="51"/>
      <c r="I2" s="51" t="s">
        <v>0</v>
      </c>
      <c r="J2" s="51"/>
      <c r="K2" s="51" t="s">
        <v>0</v>
      </c>
      <c r="L2" s="51"/>
      <c r="M2" s="51" t="s">
        <v>0</v>
      </c>
      <c r="N2" s="51"/>
      <c r="O2" s="51" t="s">
        <v>0</v>
      </c>
      <c r="P2" s="51"/>
      <c r="Q2" s="51" t="s">
        <v>0</v>
      </c>
      <c r="R2" s="51"/>
      <c r="S2" s="51" t="s">
        <v>0</v>
      </c>
      <c r="T2" s="51"/>
      <c r="U2" s="51" t="s">
        <v>0</v>
      </c>
      <c r="V2" s="51"/>
      <c r="W2" s="51" t="s">
        <v>0</v>
      </c>
      <c r="X2" s="51"/>
    </row>
    <row r="3" spans="1:25" x14ac:dyDescent="0.25">
      <c r="A3" s="52">
        <v>43831</v>
      </c>
      <c r="B3" s="52"/>
      <c r="C3" s="52">
        <v>43862</v>
      </c>
      <c r="D3" s="52"/>
      <c r="E3" s="52">
        <v>43891</v>
      </c>
      <c r="F3" s="52"/>
      <c r="G3" s="52">
        <v>43922</v>
      </c>
      <c r="H3" s="52"/>
      <c r="I3" s="52">
        <v>43952</v>
      </c>
      <c r="J3" s="52"/>
      <c r="K3" s="52">
        <v>43983</v>
      </c>
      <c r="L3" s="52"/>
      <c r="M3" s="52">
        <v>44013</v>
      </c>
      <c r="N3" s="52"/>
      <c r="O3" s="52">
        <v>44044</v>
      </c>
      <c r="P3" s="52"/>
      <c r="Q3" s="52">
        <v>44075</v>
      </c>
      <c r="R3" s="52"/>
      <c r="S3" s="52">
        <v>44105</v>
      </c>
      <c r="T3" s="52"/>
      <c r="U3" s="52">
        <v>44136</v>
      </c>
      <c r="V3" s="52"/>
      <c r="W3" s="52">
        <v>44166</v>
      </c>
      <c r="X3" s="52"/>
      <c r="Y3" s="3"/>
    </row>
    <row r="4" spans="1:25" ht="15" customHeight="1" x14ac:dyDescent="0.25">
      <c r="A4" s="49"/>
      <c r="B4" s="50" t="s">
        <v>1</v>
      </c>
      <c r="C4" s="49"/>
      <c r="D4" s="50" t="s">
        <v>1</v>
      </c>
      <c r="E4" s="49"/>
      <c r="F4" s="50" t="s">
        <v>1</v>
      </c>
      <c r="G4" s="49"/>
      <c r="H4" s="50" t="s">
        <v>1</v>
      </c>
      <c r="I4" s="49"/>
      <c r="J4" s="50" t="s">
        <v>1</v>
      </c>
      <c r="K4" s="49"/>
      <c r="L4" s="50" t="s">
        <v>1</v>
      </c>
      <c r="M4" s="49"/>
      <c r="N4" s="50" t="s">
        <v>1</v>
      </c>
      <c r="O4" s="49"/>
      <c r="P4" s="50" t="s">
        <v>1</v>
      </c>
      <c r="Q4" s="49"/>
      <c r="R4" s="50" t="s">
        <v>1</v>
      </c>
      <c r="S4" s="49"/>
      <c r="T4" s="50" t="s">
        <v>1</v>
      </c>
      <c r="U4" s="49"/>
      <c r="V4" s="50" t="s">
        <v>1</v>
      </c>
      <c r="W4" s="49"/>
      <c r="X4" s="50" t="s">
        <v>1</v>
      </c>
      <c r="Y4" s="3"/>
    </row>
    <row r="5" spans="1:25" x14ac:dyDescent="0.25">
      <c r="A5" s="49"/>
      <c r="B5" s="50"/>
      <c r="C5" s="49"/>
      <c r="D5" s="50"/>
      <c r="E5" s="49"/>
      <c r="F5" s="50"/>
      <c r="G5" s="49"/>
      <c r="H5" s="50"/>
      <c r="I5" s="49"/>
      <c r="J5" s="50"/>
      <c r="K5" s="49"/>
      <c r="L5" s="50"/>
      <c r="M5" s="49"/>
      <c r="N5" s="50"/>
      <c r="O5" s="49"/>
      <c r="P5" s="50"/>
      <c r="Q5" s="49"/>
      <c r="R5" s="50"/>
      <c r="S5" s="49"/>
      <c r="T5" s="50"/>
      <c r="U5" s="49"/>
      <c r="V5" s="50"/>
      <c r="W5" s="49"/>
      <c r="X5" s="50"/>
      <c r="Y5" s="3"/>
    </row>
    <row r="6" spans="1:25" x14ac:dyDescent="0.25">
      <c r="A6" s="49"/>
      <c r="B6" s="50"/>
      <c r="C6" s="49"/>
      <c r="D6" s="50"/>
      <c r="E6" s="49"/>
      <c r="F6" s="50"/>
      <c r="G6" s="49"/>
      <c r="H6" s="50"/>
      <c r="I6" s="49"/>
      <c r="J6" s="50"/>
      <c r="K6" s="49"/>
      <c r="L6" s="50"/>
      <c r="M6" s="49"/>
      <c r="N6" s="50"/>
      <c r="O6" s="49"/>
      <c r="P6" s="50"/>
      <c r="Q6" s="49"/>
      <c r="R6" s="50"/>
      <c r="S6" s="49"/>
      <c r="T6" s="50"/>
      <c r="U6" s="49"/>
      <c r="V6" s="50"/>
      <c r="W6" s="49"/>
      <c r="X6" s="50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O2:P2"/>
    <mergeCell ref="Q2:R2"/>
    <mergeCell ref="S2:T2"/>
    <mergeCell ref="A2:B2"/>
    <mergeCell ref="C2:D2"/>
    <mergeCell ref="E2:F2"/>
    <mergeCell ref="G2:H2"/>
    <mergeCell ref="I2:J2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U4:U6"/>
    <mergeCell ref="V4:V6"/>
    <mergeCell ref="W4:W6"/>
    <mergeCell ref="X4:X6"/>
    <mergeCell ref="P4:P6"/>
    <mergeCell ref="Q4:Q6"/>
    <mergeCell ref="R4:R6"/>
    <mergeCell ref="S4:S6"/>
    <mergeCell ref="T4:T6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opLeftCell="A4" zoomScaleNormal="100" workbookViewId="0">
      <pane xSplit="1" ySplit="8" topLeftCell="B24" activePane="bottomRight" state="frozen"/>
      <selection activeCell="A4" sqref="A4"/>
      <selection pane="topRight" activeCell="B4" sqref="B4"/>
      <selection pane="bottomLeft" activeCell="A13" sqref="A13"/>
      <selection pane="bottomRight" activeCell="F42" sqref="F4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7">
        <v>45200</v>
      </c>
      <c r="B7" s="57"/>
      <c r="D7" s="14"/>
      <c r="E7" s="14"/>
      <c r="F7" s="14"/>
      <c r="G7" s="14"/>
      <c r="H7" s="14"/>
    </row>
    <row r="9" spans="1:15" ht="15" customHeight="1" x14ac:dyDescent="0.2">
      <c r="A9" s="58"/>
      <c r="B9" s="56" t="s">
        <v>16</v>
      </c>
      <c r="C9" s="56" t="s">
        <v>17</v>
      </c>
      <c r="D9" s="56" t="s">
        <v>18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3" t="s">
        <v>27</v>
      </c>
      <c r="M9" s="53" t="s">
        <v>28</v>
      </c>
      <c r="N9" s="53" t="s">
        <v>29</v>
      </c>
      <c r="O9" s="54" t="s">
        <v>1</v>
      </c>
    </row>
    <row r="10" spans="1:15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3"/>
      <c r="M10" s="53"/>
      <c r="N10" s="53"/>
      <c r="O10" s="54"/>
    </row>
    <row r="11" spans="1:15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3"/>
      <c r="M11" s="53"/>
      <c r="N11" s="53"/>
      <c r="O11" s="54"/>
    </row>
    <row r="12" spans="1:15" ht="24" customHeight="1" x14ac:dyDescent="0.2">
      <c r="A12" s="15">
        <v>45200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4" customHeight="1" x14ac:dyDescent="0.2">
      <c r="A13" s="15">
        <v>45201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>
        <f>SUM(B13:K13)</f>
        <v>0</v>
      </c>
    </row>
    <row r="14" spans="1:15" ht="24" customHeight="1" x14ac:dyDescent="0.2">
      <c r="A14" s="15">
        <v>45202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>
        <f>SUM(B14:K14)</f>
        <v>0</v>
      </c>
    </row>
    <row r="15" spans="1:15" ht="24" customHeight="1" x14ac:dyDescent="0.2">
      <c r="A15" s="15">
        <v>45203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>
        <f>SUM(B15:K15)</f>
        <v>0</v>
      </c>
    </row>
    <row r="16" spans="1:15" ht="24" customHeight="1" x14ac:dyDescent="0.2">
      <c r="A16" s="15">
        <v>45204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4" customHeight="1" x14ac:dyDescent="0.2">
      <c r="A17" s="15">
        <v>45205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4" customHeight="1" x14ac:dyDescent="0.2">
      <c r="A18" s="15">
        <v>45206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4" customHeight="1" x14ac:dyDescent="0.2">
      <c r="A19" s="15">
        <v>45207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4" customHeight="1" x14ac:dyDescent="0.2">
      <c r="A20" s="15">
        <v>45208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4" customHeight="1" x14ac:dyDescent="0.2">
      <c r="A21" s="15">
        <v>45209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4" customHeight="1" x14ac:dyDescent="0.2">
      <c r="A22" s="15">
        <v>45210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4" customHeight="1" x14ac:dyDescent="0.2">
      <c r="A23" s="15">
        <v>45211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4" customHeight="1" x14ac:dyDescent="0.2">
      <c r="A24" s="15">
        <v>45212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4" customHeight="1" x14ac:dyDescent="0.2">
      <c r="A25" s="15">
        <v>45213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4" customHeight="1" x14ac:dyDescent="0.2">
      <c r="A26" s="15">
        <v>45214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4" customHeight="1" x14ac:dyDescent="0.2">
      <c r="A27" s="15">
        <v>45215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4" customHeight="1" x14ac:dyDescent="0.2">
      <c r="A28" s="15">
        <v>45216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4" customHeight="1" x14ac:dyDescent="0.2">
      <c r="A29" s="15">
        <v>45217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4" customHeight="1" x14ac:dyDescent="0.2">
      <c r="A30" s="15">
        <v>45218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4" customHeight="1" x14ac:dyDescent="0.2">
      <c r="A31" s="15">
        <v>45219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/>
    </row>
    <row r="32" spans="1:15" ht="24" customHeight="1" x14ac:dyDescent="0.2">
      <c r="A32" s="15">
        <v>45220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/>
    </row>
    <row r="33" spans="1:15" ht="24" customHeight="1" x14ac:dyDescent="0.2">
      <c r="A33" s="15">
        <v>45221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/>
    </row>
    <row r="34" spans="1:15" ht="24" customHeight="1" x14ac:dyDescent="0.2">
      <c r="A34" s="15">
        <v>45222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ref="O34:O42" si="0">SUM(B34:K34)</f>
        <v>0</v>
      </c>
    </row>
    <row r="35" spans="1:15" ht="24" customHeight="1" x14ac:dyDescent="0.2">
      <c r="A35" s="15">
        <v>45223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45224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45225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45226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45227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45228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>
        <f t="shared" si="0"/>
        <v>0</v>
      </c>
    </row>
    <row r="41" spans="1:15" ht="24" customHeight="1" x14ac:dyDescent="0.2">
      <c r="A41" s="15">
        <v>45229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>
        <f t="shared" si="0"/>
        <v>0</v>
      </c>
    </row>
    <row r="42" spans="1:15" ht="24" customHeight="1" x14ac:dyDescent="0.2">
      <c r="A42" s="15">
        <v>45230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7"/>
      <c r="O42" s="5">
        <f t="shared" si="0"/>
        <v>0</v>
      </c>
    </row>
    <row r="43" spans="1:15" ht="24" customHeight="1" x14ac:dyDescent="0.2">
      <c r="A43" s="30" t="s">
        <v>2</v>
      </c>
      <c r="B43" s="41">
        <f t="shared" ref="B43:O43" si="1">SUM(B12:B42)</f>
        <v>0</v>
      </c>
      <c r="C43" s="22">
        <f t="shared" si="1"/>
        <v>0</v>
      </c>
      <c r="D43" s="22">
        <f t="shared" si="1"/>
        <v>0</v>
      </c>
      <c r="E43" s="22">
        <f t="shared" si="1"/>
        <v>0</v>
      </c>
      <c r="F43" s="22">
        <f t="shared" si="1"/>
        <v>0</v>
      </c>
      <c r="G43" s="22">
        <f t="shared" si="1"/>
        <v>0</v>
      </c>
      <c r="H43" s="22">
        <f t="shared" si="1"/>
        <v>0</v>
      </c>
      <c r="I43" s="22">
        <f t="shared" si="1"/>
        <v>0</v>
      </c>
      <c r="J43" s="22">
        <f t="shared" si="1"/>
        <v>0</v>
      </c>
      <c r="K43" s="22">
        <f t="shared" si="1"/>
        <v>0</v>
      </c>
      <c r="L43" s="22">
        <f t="shared" si="1"/>
        <v>0</v>
      </c>
      <c r="M43" s="22">
        <f t="shared" si="1"/>
        <v>0</v>
      </c>
      <c r="N43" s="23">
        <f t="shared" si="1"/>
        <v>0</v>
      </c>
      <c r="O43" s="5">
        <f t="shared" si="1"/>
        <v>0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5"/>
      <c r="M44" s="55"/>
      <c r="N44" s="55"/>
      <c r="O44" s="55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A7:B7"/>
    <mergeCell ref="A9:A11"/>
    <mergeCell ref="B9:B11"/>
    <mergeCell ref="C9:C11"/>
    <mergeCell ref="D9:D11"/>
    <mergeCell ref="N9:N11"/>
    <mergeCell ref="O9:O11"/>
    <mergeCell ref="A44:K44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opLeftCell="A4" zoomScaleNormal="100" workbookViewId="0">
      <pane xSplit="1" ySplit="8" topLeftCell="B23" activePane="bottomRight" state="frozen"/>
      <selection activeCell="A4" sqref="A4"/>
      <selection pane="topRight" activeCell="B4" sqref="B4"/>
      <selection pane="bottomLeft" activeCell="A13" sqref="A13"/>
      <selection pane="bottomRight" activeCell="G40" sqref="G40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7">
        <v>45231</v>
      </c>
      <c r="B7" s="57"/>
      <c r="D7" s="14"/>
      <c r="E7" s="14"/>
      <c r="F7" s="14"/>
      <c r="G7" s="14"/>
      <c r="H7" s="14"/>
    </row>
    <row r="9" spans="1:15" ht="15" customHeight="1" x14ac:dyDescent="0.2">
      <c r="A9" s="58"/>
      <c r="B9" s="56" t="s">
        <v>16</v>
      </c>
      <c r="C9" s="56" t="s">
        <v>17</v>
      </c>
      <c r="D9" s="56" t="s">
        <v>18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3" t="s">
        <v>27</v>
      </c>
      <c r="M9" s="53" t="s">
        <v>28</v>
      </c>
      <c r="N9" s="53" t="s">
        <v>29</v>
      </c>
      <c r="O9" s="54" t="s">
        <v>1</v>
      </c>
    </row>
    <row r="10" spans="1:15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3"/>
      <c r="M10" s="53"/>
      <c r="N10" s="53"/>
      <c r="O10" s="54"/>
    </row>
    <row r="11" spans="1:15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3"/>
      <c r="M11" s="53"/>
      <c r="N11" s="53"/>
      <c r="O11" s="54"/>
    </row>
    <row r="12" spans="1:15" ht="23.25" customHeight="1" x14ac:dyDescent="0.2">
      <c r="A12" s="15">
        <v>44501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3.25" customHeight="1" x14ac:dyDescent="0.2">
      <c r="A13" s="15">
        <v>44502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/>
    </row>
    <row r="14" spans="1:15" ht="23.25" customHeight="1" x14ac:dyDescent="0.2">
      <c r="A14" s="15">
        <v>44503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/>
    </row>
    <row r="15" spans="1:15" ht="23.25" customHeight="1" x14ac:dyDescent="0.2">
      <c r="A15" s="15">
        <v>44504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/>
    </row>
    <row r="16" spans="1:15" ht="23.25" customHeight="1" x14ac:dyDescent="0.2">
      <c r="A16" s="15">
        <v>44505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3.25" customHeight="1" x14ac:dyDescent="0.2">
      <c r="A17" s="15">
        <v>44506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3.25" customHeight="1" x14ac:dyDescent="0.2">
      <c r="A18" s="15">
        <v>44507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3.25" customHeight="1" x14ac:dyDescent="0.2">
      <c r="A19" s="15">
        <v>44508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3.25" customHeight="1" x14ac:dyDescent="0.2">
      <c r="A20" s="15">
        <v>44509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3.25" customHeight="1" x14ac:dyDescent="0.2">
      <c r="A21" s="15">
        <v>44510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3.25" customHeight="1" x14ac:dyDescent="0.2">
      <c r="A22" s="15">
        <v>44511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3.25" customHeight="1" x14ac:dyDescent="0.2">
      <c r="A23" s="15">
        <v>44512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3.25" customHeight="1" x14ac:dyDescent="0.2">
      <c r="A24" s="15">
        <v>44513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3.25" customHeight="1" x14ac:dyDescent="0.2">
      <c r="A25" s="15">
        <v>44514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3.25" customHeight="1" x14ac:dyDescent="0.2">
      <c r="A26" s="15">
        <v>44515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3.25" customHeight="1" x14ac:dyDescent="0.2">
      <c r="A27" s="15">
        <v>44516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3.25" customHeight="1" x14ac:dyDescent="0.2">
      <c r="A28" s="15">
        <v>44517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3.25" customHeight="1" x14ac:dyDescent="0.2">
      <c r="A29" s="15">
        <v>44518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3.25" customHeight="1" x14ac:dyDescent="0.2">
      <c r="A30" s="15">
        <v>44519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3.25" customHeight="1" x14ac:dyDescent="0.2">
      <c r="A31" s="15">
        <v>44520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ref="O31:O38" si="0">SUM(B31:K31)</f>
        <v>0</v>
      </c>
    </row>
    <row r="32" spans="1:15" ht="24" customHeight="1" x14ac:dyDescent="0.2">
      <c r="A32" s="15">
        <v>44521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44522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44523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44524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44525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44526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44527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44528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/>
    </row>
    <row r="40" spans="1:15" ht="24" customHeight="1" x14ac:dyDescent="0.2">
      <c r="A40" s="15">
        <v>44529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/>
    </row>
    <row r="41" spans="1:15" ht="24" customHeight="1" x14ac:dyDescent="0.2">
      <c r="A41" s="15">
        <v>44530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/>
    </row>
    <row r="42" spans="1:15" ht="24" customHeight="1" x14ac:dyDescent="0.2">
      <c r="A42" s="30" t="s">
        <v>2</v>
      </c>
      <c r="B42" s="41">
        <f t="shared" ref="B42:O42" si="1">SUM(B12:B41)</f>
        <v>0</v>
      </c>
      <c r="C42" s="22">
        <f t="shared" si="1"/>
        <v>0</v>
      </c>
      <c r="D42" s="22">
        <f t="shared" si="1"/>
        <v>0</v>
      </c>
      <c r="E42" s="22">
        <f t="shared" si="1"/>
        <v>0</v>
      </c>
      <c r="F42" s="22">
        <f t="shared" si="1"/>
        <v>0</v>
      </c>
      <c r="G42" s="22">
        <f t="shared" si="1"/>
        <v>0</v>
      </c>
      <c r="H42" s="22">
        <f t="shared" si="1"/>
        <v>0</v>
      </c>
      <c r="I42" s="22">
        <f t="shared" si="1"/>
        <v>0</v>
      </c>
      <c r="J42" s="22">
        <f t="shared" si="1"/>
        <v>0</v>
      </c>
      <c r="K42" s="22">
        <f t="shared" si="1"/>
        <v>0</v>
      </c>
      <c r="L42" s="22">
        <f t="shared" si="1"/>
        <v>0</v>
      </c>
      <c r="M42" s="22">
        <f t="shared" si="1"/>
        <v>0</v>
      </c>
      <c r="N42" s="23">
        <f t="shared" si="1"/>
        <v>0</v>
      </c>
      <c r="O42" s="5">
        <f t="shared" si="1"/>
        <v>0</v>
      </c>
    </row>
    <row r="43" spans="1:15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55"/>
      <c r="M43" s="55"/>
      <c r="N43" s="55"/>
      <c r="O43" s="55"/>
    </row>
    <row r="44" spans="1:15" ht="24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</sheetData>
  <mergeCells count="18">
    <mergeCell ref="A7:B7"/>
    <mergeCell ref="A9:A11"/>
    <mergeCell ref="B9:B11"/>
    <mergeCell ref="C9:C11"/>
    <mergeCell ref="D9:D11"/>
    <mergeCell ref="N9:N11"/>
    <mergeCell ref="O9:O11"/>
    <mergeCell ref="A43:K43"/>
    <mergeCell ref="L43:O43"/>
    <mergeCell ref="J9:J11"/>
    <mergeCell ref="K9:K11"/>
    <mergeCell ref="L9:L11"/>
    <mergeCell ref="M9:M11"/>
    <mergeCell ref="E9:E11"/>
    <mergeCell ref="F9:F11"/>
    <mergeCell ref="G9:G11"/>
    <mergeCell ref="H9:H11"/>
    <mergeCell ref="I9:I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H28" sqref="H28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7">
        <v>45261</v>
      </c>
      <c r="B7" s="57"/>
      <c r="D7" s="14"/>
      <c r="E7" s="14"/>
      <c r="F7" s="14"/>
      <c r="G7" s="14"/>
      <c r="H7" s="14"/>
    </row>
    <row r="9" spans="1:15" ht="15" customHeight="1" x14ac:dyDescent="0.2">
      <c r="A9" s="58"/>
      <c r="B9" s="56" t="s">
        <v>16</v>
      </c>
      <c r="C9" s="56" t="s">
        <v>17</v>
      </c>
      <c r="D9" s="56" t="s">
        <v>18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3" t="s">
        <v>27</v>
      </c>
      <c r="M9" s="53" t="s">
        <v>28</v>
      </c>
      <c r="N9" s="53" t="s">
        <v>29</v>
      </c>
      <c r="O9" s="54" t="s">
        <v>1</v>
      </c>
    </row>
    <row r="10" spans="1:15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3"/>
      <c r="M10" s="53"/>
      <c r="N10" s="53"/>
      <c r="O10" s="54"/>
    </row>
    <row r="11" spans="1:15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3"/>
      <c r="M11" s="53"/>
      <c r="N11" s="53"/>
      <c r="O11" s="54"/>
    </row>
    <row r="12" spans="1:15" ht="23.25" customHeight="1" x14ac:dyDescent="0.2">
      <c r="A12" s="15">
        <v>44531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3.25" customHeight="1" x14ac:dyDescent="0.2">
      <c r="A13" s="15">
        <v>44532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/>
    </row>
    <row r="14" spans="1:15" ht="23.25" customHeight="1" x14ac:dyDescent="0.2">
      <c r="A14" s="15">
        <v>44533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/>
    </row>
    <row r="15" spans="1:15" ht="23.25" customHeight="1" x14ac:dyDescent="0.2">
      <c r="A15" s="15">
        <v>44534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/>
    </row>
    <row r="16" spans="1:15" ht="23.25" customHeight="1" x14ac:dyDescent="0.2">
      <c r="A16" s="15">
        <v>44535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3.25" customHeight="1" x14ac:dyDescent="0.2">
      <c r="A17" s="15">
        <v>44536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3.25" customHeight="1" x14ac:dyDescent="0.2">
      <c r="A18" s="15">
        <v>44537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3.25" customHeight="1" x14ac:dyDescent="0.2">
      <c r="A19" s="15">
        <v>44538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3.25" customHeight="1" x14ac:dyDescent="0.2">
      <c r="A20" s="15">
        <v>44539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3.25" customHeight="1" x14ac:dyDescent="0.2">
      <c r="A21" s="15">
        <v>44540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3.25" customHeight="1" x14ac:dyDescent="0.2">
      <c r="A22" s="15">
        <v>44541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3.25" customHeight="1" x14ac:dyDescent="0.2">
      <c r="A23" s="15">
        <v>44542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3.25" customHeight="1" x14ac:dyDescent="0.2">
      <c r="A24" s="15">
        <v>44543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3.25" customHeight="1" x14ac:dyDescent="0.2">
      <c r="A25" s="15">
        <v>44544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3.25" customHeight="1" x14ac:dyDescent="0.2">
      <c r="A26" s="15">
        <v>44545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3.25" customHeight="1" x14ac:dyDescent="0.2">
      <c r="A27" s="15">
        <v>44546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3.25" customHeight="1" x14ac:dyDescent="0.2">
      <c r="A28" s="15">
        <v>44547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3.25" customHeight="1" x14ac:dyDescent="0.2">
      <c r="A29" s="15">
        <v>44548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3.25" customHeight="1" x14ac:dyDescent="0.2">
      <c r="A30" s="15">
        <v>44549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3.25" customHeight="1" x14ac:dyDescent="0.2">
      <c r="A31" s="15">
        <v>44550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ref="O31:O38" si="0">SUM(B31:K31)</f>
        <v>0</v>
      </c>
    </row>
    <row r="32" spans="1:15" ht="24" customHeight="1" x14ac:dyDescent="0.2">
      <c r="A32" s="15">
        <v>44551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44552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44553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44554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44555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44556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44557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44558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/>
    </row>
    <row r="40" spans="1:15" ht="24" customHeight="1" x14ac:dyDescent="0.2">
      <c r="A40" s="15">
        <v>44559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/>
    </row>
    <row r="41" spans="1:15" ht="24" customHeight="1" x14ac:dyDescent="0.2">
      <c r="A41" s="15">
        <v>44560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/>
    </row>
    <row r="42" spans="1:15" ht="24" customHeight="1" x14ac:dyDescent="0.2">
      <c r="A42" s="15">
        <v>44561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7"/>
      <c r="O42" s="5"/>
    </row>
    <row r="43" spans="1:15" ht="24" customHeight="1" x14ac:dyDescent="0.2">
      <c r="A43" s="30" t="s">
        <v>2</v>
      </c>
      <c r="B43" s="41">
        <f t="shared" ref="B43:O43" si="1">SUM(B12:B42)</f>
        <v>0</v>
      </c>
      <c r="C43" s="22">
        <f t="shared" si="1"/>
        <v>0</v>
      </c>
      <c r="D43" s="22">
        <f t="shared" si="1"/>
        <v>0</v>
      </c>
      <c r="E43" s="22">
        <f t="shared" si="1"/>
        <v>0</v>
      </c>
      <c r="F43" s="22">
        <f t="shared" si="1"/>
        <v>0</v>
      </c>
      <c r="G43" s="22">
        <f t="shared" si="1"/>
        <v>0</v>
      </c>
      <c r="H43" s="22">
        <f t="shared" si="1"/>
        <v>0</v>
      </c>
      <c r="I43" s="22">
        <f t="shared" si="1"/>
        <v>0</v>
      </c>
      <c r="J43" s="22">
        <f t="shared" si="1"/>
        <v>0</v>
      </c>
      <c r="K43" s="22">
        <f t="shared" si="1"/>
        <v>0</v>
      </c>
      <c r="L43" s="22">
        <f t="shared" si="1"/>
        <v>0</v>
      </c>
      <c r="M43" s="22">
        <f t="shared" si="1"/>
        <v>0</v>
      </c>
      <c r="N43" s="23">
        <f t="shared" si="1"/>
        <v>0</v>
      </c>
      <c r="O43" s="5">
        <f t="shared" si="1"/>
        <v>0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5"/>
      <c r="M44" s="55"/>
      <c r="N44" s="55"/>
      <c r="O44" s="55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L44:O44"/>
    <mergeCell ref="A9:A11"/>
    <mergeCell ref="D9:D11"/>
    <mergeCell ref="E9:E11"/>
    <mergeCell ref="F9:F11"/>
    <mergeCell ref="B9:B11"/>
    <mergeCell ref="A44:K44"/>
    <mergeCell ref="A7:B7"/>
    <mergeCell ref="L9:L11"/>
    <mergeCell ref="M9:M11"/>
    <mergeCell ref="N9:N11"/>
    <mergeCell ref="O9:O11"/>
    <mergeCell ref="G9:G11"/>
    <mergeCell ref="H9:H11"/>
    <mergeCell ref="I9:I11"/>
    <mergeCell ref="J9:J11"/>
    <mergeCell ref="K9:K11"/>
    <mergeCell ref="C9:C11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3" t="s">
        <v>37</v>
      </c>
    </row>
    <row r="7" spans="1:18" ht="12" x14ac:dyDescent="0.2">
      <c r="A7" s="57">
        <v>44927</v>
      </c>
      <c r="B7" s="57"/>
      <c r="D7" s="14"/>
      <c r="E7" s="14"/>
      <c r="F7" s="14"/>
      <c r="G7" s="14"/>
      <c r="H7" s="14"/>
    </row>
    <row r="9" spans="1:18" ht="15" customHeight="1" x14ac:dyDescent="0.2">
      <c r="A9" s="58"/>
      <c r="B9" s="56" t="s">
        <v>30</v>
      </c>
      <c r="C9" s="56" t="s">
        <v>17</v>
      </c>
      <c r="D9" s="56" t="s">
        <v>31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6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8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3"/>
      <c r="N10" s="53"/>
      <c r="O10" s="53"/>
      <c r="P10" s="54"/>
    </row>
    <row r="11" spans="1:18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3"/>
      <c r="N11" s="53"/>
      <c r="O11" s="53"/>
      <c r="P11" s="54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4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4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5" t="s">
        <v>32</v>
      </c>
      <c r="M32" s="55"/>
      <c r="N32" s="55"/>
      <c r="O32" s="55"/>
      <c r="P32" s="55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32:P32"/>
    <mergeCell ref="J9:J11"/>
    <mergeCell ref="K9:K11"/>
    <mergeCell ref="L9:L11"/>
    <mergeCell ref="M9:M11"/>
    <mergeCell ref="N9:N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3" t="s">
        <v>37</v>
      </c>
    </row>
    <row r="7" spans="1:17" ht="12" x14ac:dyDescent="0.2">
      <c r="A7" s="57">
        <v>44958</v>
      </c>
      <c r="B7" s="57"/>
      <c r="D7" s="14"/>
      <c r="E7" s="14"/>
      <c r="F7" s="14"/>
      <c r="G7" s="14"/>
      <c r="H7" s="14"/>
    </row>
    <row r="9" spans="1:17" ht="15" customHeight="1" x14ac:dyDescent="0.2">
      <c r="A9" s="58"/>
      <c r="B9" s="56" t="s">
        <v>30</v>
      </c>
      <c r="C9" s="56" t="s">
        <v>17</v>
      </c>
      <c r="D9" s="56" t="s">
        <v>31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6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7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3"/>
      <c r="N10" s="53"/>
      <c r="O10" s="53"/>
      <c r="P10" s="54"/>
    </row>
    <row r="11" spans="1:17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3"/>
      <c r="N11" s="53"/>
      <c r="O11" s="53"/>
      <c r="P11" s="54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4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5" t="s">
        <v>33</v>
      </c>
      <c r="M25" s="55"/>
      <c r="N25" s="55"/>
      <c r="O25" s="55"/>
      <c r="P25" s="55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5:P25"/>
    <mergeCell ref="J9:J11"/>
    <mergeCell ref="K9:K11"/>
    <mergeCell ref="L9:L11"/>
    <mergeCell ref="M9:M11"/>
    <mergeCell ref="N9:N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37</v>
      </c>
    </row>
    <row r="7" spans="1:16" ht="12" x14ac:dyDescent="0.2">
      <c r="A7" s="57">
        <v>44986</v>
      </c>
      <c r="B7" s="57"/>
      <c r="D7" s="14"/>
      <c r="E7" s="14"/>
      <c r="F7" s="14"/>
      <c r="G7" s="14"/>
      <c r="H7" s="14"/>
    </row>
    <row r="9" spans="1:16" ht="15" customHeight="1" x14ac:dyDescent="0.2">
      <c r="A9" s="58"/>
      <c r="B9" s="56" t="s">
        <v>30</v>
      </c>
      <c r="C9" s="56" t="s">
        <v>17</v>
      </c>
      <c r="D9" s="56" t="s">
        <v>31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6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3"/>
      <c r="N10" s="53"/>
      <c r="O10" s="53"/>
      <c r="P10" s="54"/>
    </row>
    <row r="11" spans="1:16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3"/>
      <c r="N11" s="53"/>
      <c r="O11" s="53"/>
      <c r="P11" s="54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5" t="s">
        <v>35</v>
      </c>
      <c r="N33" s="55"/>
      <c r="O33" s="55"/>
      <c r="P33" s="55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M33:P33"/>
    <mergeCell ref="J9:J11"/>
    <mergeCell ref="K9:K11"/>
    <mergeCell ref="L9:L11"/>
    <mergeCell ref="M9:M11"/>
    <mergeCell ref="N9:N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39</v>
      </c>
    </row>
    <row r="7" spans="1:16" ht="12" x14ac:dyDescent="0.2">
      <c r="A7" s="57">
        <v>45017</v>
      </c>
      <c r="B7" s="57"/>
      <c r="D7" s="14"/>
      <c r="E7" s="14"/>
      <c r="F7" s="14"/>
      <c r="G7" s="14"/>
      <c r="H7" s="14"/>
    </row>
    <row r="9" spans="1:16" ht="15" customHeight="1" x14ac:dyDescent="0.2">
      <c r="A9" s="58"/>
      <c r="B9" s="56" t="s">
        <v>30</v>
      </c>
      <c r="C9" s="56" t="s">
        <v>17</v>
      </c>
      <c r="D9" s="56" t="s">
        <v>31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6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3"/>
      <c r="N10" s="53"/>
      <c r="O10" s="53"/>
      <c r="P10" s="54"/>
    </row>
    <row r="11" spans="1:16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3"/>
      <c r="N11" s="53"/>
      <c r="O11" s="53"/>
      <c r="P11" s="54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38</v>
      </c>
      <c r="C28" s="32"/>
      <c r="D28" s="32" t="s">
        <v>38</v>
      </c>
      <c r="E28" s="32"/>
      <c r="F28" s="32" t="s">
        <v>38</v>
      </c>
      <c r="G28" s="32"/>
      <c r="H28" s="32" t="s">
        <v>38</v>
      </c>
      <c r="I28" s="32" t="s">
        <v>38</v>
      </c>
      <c r="J28" s="32" t="s">
        <v>38</v>
      </c>
      <c r="K28" s="32" t="s">
        <v>38</v>
      </c>
      <c r="L28" s="32"/>
      <c r="M28" s="55" t="s">
        <v>34</v>
      </c>
      <c r="N28" s="55"/>
      <c r="O28" s="55"/>
      <c r="P28" s="55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M28:P28"/>
    <mergeCell ref="O9:O11"/>
    <mergeCell ref="P9:P11"/>
    <mergeCell ref="J9:J11"/>
    <mergeCell ref="K9:K11"/>
    <mergeCell ref="L9:L11"/>
    <mergeCell ref="M9:M11"/>
    <mergeCell ref="N9:N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37</v>
      </c>
    </row>
    <row r="7" spans="1:16" ht="12" x14ac:dyDescent="0.2">
      <c r="A7" s="57">
        <v>45047</v>
      </c>
      <c r="B7" s="57"/>
      <c r="D7" s="14"/>
      <c r="E7" s="14"/>
      <c r="F7" s="14"/>
      <c r="G7" s="14"/>
      <c r="H7" s="14"/>
    </row>
    <row r="9" spans="1:16" ht="15" customHeight="1" x14ac:dyDescent="0.2">
      <c r="A9" s="58"/>
      <c r="B9" s="56" t="s">
        <v>30</v>
      </c>
      <c r="C9" s="56" t="s">
        <v>17</v>
      </c>
      <c r="D9" s="56" t="s">
        <v>31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6" t="s">
        <v>26</v>
      </c>
      <c r="M9" s="53" t="s">
        <v>27</v>
      </c>
      <c r="N9" s="53" t="s">
        <v>28</v>
      </c>
      <c r="O9" s="53" t="s">
        <v>29</v>
      </c>
      <c r="P9" s="54" t="s">
        <v>1</v>
      </c>
    </row>
    <row r="10" spans="1:16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3"/>
      <c r="N10" s="53"/>
      <c r="O10" s="53"/>
      <c r="P10" s="54"/>
    </row>
    <row r="11" spans="1:16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3"/>
      <c r="N11" s="53"/>
      <c r="O11" s="53"/>
      <c r="P11" s="54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9" t="s">
        <v>36</v>
      </c>
      <c r="M32" s="59"/>
      <c r="N32" s="59"/>
      <c r="O32" s="59"/>
      <c r="P32" s="59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L32:P32"/>
    <mergeCell ref="O9:O11"/>
    <mergeCell ref="P9:P11"/>
    <mergeCell ref="J9:J11"/>
    <mergeCell ref="K9:K11"/>
    <mergeCell ref="L9:L11"/>
    <mergeCell ref="M9:M11"/>
    <mergeCell ref="N9:N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pane xSplit="1" ySplit="1" topLeftCell="B5" activePane="bottomRight" state="frozen"/>
      <selection activeCell="A4" sqref="A4"/>
      <selection pane="topRight" activeCell="W4" sqref="W4"/>
      <selection pane="bottomLeft" activeCell="A25" sqref="A25"/>
      <selection pane="bottomRight" activeCell="A5" sqref="A5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3" t="s">
        <v>37</v>
      </c>
    </row>
    <row r="6" spans="1:18" ht="11.25" x14ac:dyDescent="0.2"/>
    <row r="7" spans="1:18" ht="12" x14ac:dyDescent="0.2">
      <c r="A7" s="57">
        <v>45078</v>
      </c>
      <c r="B7" s="57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8"/>
      <c r="B9" s="56" t="s">
        <v>30</v>
      </c>
      <c r="C9" s="56" t="s">
        <v>17</v>
      </c>
      <c r="D9" s="56" t="s">
        <v>31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42</v>
      </c>
      <c r="L9" s="56" t="s">
        <v>40</v>
      </c>
      <c r="M9" s="56" t="s">
        <v>25</v>
      </c>
      <c r="N9" s="56" t="s">
        <v>26</v>
      </c>
      <c r="O9" s="53" t="s">
        <v>27</v>
      </c>
      <c r="P9" s="53" t="s">
        <v>28</v>
      </c>
      <c r="Q9" s="53" t="s">
        <v>29</v>
      </c>
      <c r="R9" s="54" t="s">
        <v>1</v>
      </c>
    </row>
    <row r="10" spans="1:18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3"/>
      <c r="P10" s="53"/>
      <c r="Q10" s="53"/>
      <c r="R10" s="54"/>
    </row>
    <row r="11" spans="1:18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3"/>
      <c r="P11" s="53"/>
      <c r="Q11" s="53"/>
      <c r="R11" s="54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 t="shared" ref="R12:R25" si="0"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 t="shared" si="0"/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 t="shared" si="0"/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 t="shared" si="0"/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 t="shared" si="0"/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 t="shared" si="0"/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 t="shared" si="0"/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 t="shared" si="0"/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 t="shared" si="0"/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 t="shared" si="0"/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 t="shared" si="0"/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 t="shared" si="0"/>
        <v>77.039999999999992</v>
      </c>
    </row>
    <row r="26" spans="1:20" ht="24" customHeight="1" x14ac:dyDescent="0.2">
      <c r="A26" s="30" t="s">
        <v>2</v>
      </c>
      <c r="B26" s="39">
        <f t="shared" ref="B26:R26" si="1">SUM(B12:B25)</f>
        <v>1485.62</v>
      </c>
      <c r="C26" s="39">
        <f t="shared" si="1"/>
        <v>1229.72</v>
      </c>
      <c r="D26" s="39">
        <f t="shared" si="1"/>
        <v>2239.65</v>
      </c>
      <c r="E26" s="39">
        <f t="shared" si="1"/>
        <v>400.54</v>
      </c>
      <c r="F26" s="39">
        <f t="shared" si="1"/>
        <v>0</v>
      </c>
      <c r="G26" s="39">
        <f t="shared" si="1"/>
        <v>123.5</v>
      </c>
      <c r="H26" s="39">
        <f t="shared" si="1"/>
        <v>0</v>
      </c>
      <c r="I26" s="39">
        <f t="shared" si="1"/>
        <v>4.55</v>
      </c>
      <c r="J26" s="39">
        <f t="shared" si="1"/>
        <v>11.779999999999998</v>
      </c>
      <c r="K26" s="39">
        <f t="shared" si="1"/>
        <v>53.5</v>
      </c>
      <c r="L26" s="39">
        <f t="shared" si="1"/>
        <v>20.75</v>
      </c>
      <c r="M26" s="39">
        <f t="shared" si="1"/>
        <v>221.5</v>
      </c>
      <c r="N26" s="39">
        <f t="shared" si="1"/>
        <v>0</v>
      </c>
      <c r="O26" s="45">
        <f t="shared" si="1"/>
        <v>0</v>
      </c>
      <c r="P26" s="45">
        <f t="shared" si="1"/>
        <v>0</v>
      </c>
      <c r="Q26" s="45">
        <f t="shared" si="1"/>
        <v>0</v>
      </c>
      <c r="R26" s="46">
        <f t="shared" si="1"/>
        <v>5791.11</v>
      </c>
      <c r="T26" s="29"/>
    </row>
    <row r="27" spans="1:20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9" t="s">
        <v>41</v>
      </c>
      <c r="O27" s="59"/>
      <c r="P27" s="59"/>
      <c r="Q27" s="59"/>
      <c r="R27" s="59"/>
    </row>
    <row r="28" spans="1:20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20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A7:B7"/>
    <mergeCell ref="F9:F11"/>
    <mergeCell ref="G9:G11"/>
    <mergeCell ref="H9:H11"/>
    <mergeCell ref="I9:I11"/>
    <mergeCell ref="J9:J11"/>
    <mergeCell ref="A9:A11"/>
    <mergeCell ref="B9:B11"/>
    <mergeCell ref="C9:C11"/>
    <mergeCell ref="D9:D11"/>
    <mergeCell ref="E9:E11"/>
    <mergeCell ref="N27:R27"/>
    <mergeCell ref="K9:K11"/>
    <mergeCell ref="L9:L11"/>
    <mergeCell ref="N9:N11"/>
    <mergeCell ref="O9:O11"/>
    <mergeCell ref="P9:P11"/>
    <mergeCell ref="Q9:Q11"/>
    <mergeCell ref="R9:R11"/>
    <mergeCell ref="M9:M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46"/>
  <sheetViews>
    <sheetView tabSelected="1" topLeftCell="A4" zoomScaleNormal="100" workbookViewId="0">
      <pane xSplit="1" ySplit="8" topLeftCell="B26" activePane="bottomRight" state="frozen"/>
      <selection activeCell="A4" sqref="A4"/>
      <selection pane="topRight" activeCell="B4" sqref="B4"/>
      <selection pane="bottomLeft" activeCell="A22" sqref="A22"/>
      <selection pane="bottomRight" activeCell="E41" sqref="E41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5" spans="1:15" ht="12.75" x14ac:dyDescent="0.2">
      <c r="A5" s="43" t="s">
        <v>37</v>
      </c>
    </row>
    <row r="7" spans="1:15" ht="12" x14ac:dyDescent="0.2">
      <c r="A7" s="57">
        <v>45139</v>
      </c>
      <c r="B7" s="57"/>
      <c r="D7" s="14"/>
      <c r="E7" s="14"/>
      <c r="F7" s="14"/>
      <c r="G7" s="14"/>
      <c r="H7" s="14"/>
    </row>
    <row r="9" spans="1:15" ht="15" customHeight="1" x14ac:dyDescent="0.2">
      <c r="A9" s="58"/>
      <c r="B9" s="56" t="s">
        <v>30</v>
      </c>
      <c r="C9" s="56" t="s">
        <v>17</v>
      </c>
      <c r="D9" s="56" t="s">
        <v>31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3" t="s">
        <v>27</v>
      </c>
      <c r="M9" s="53" t="s">
        <v>28</v>
      </c>
      <c r="N9" s="53" t="s">
        <v>29</v>
      </c>
      <c r="O9" s="54" t="s">
        <v>1</v>
      </c>
    </row>
    <row r="10" spans="1:15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3"/>
      <c r="M10" s="53"/>
      <c r="N10" s="53"/>
      <c r="O10" s="54"/>
    </row>
    <row r="11" spans="1:15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3"/>
      <c r="M11" s="53"/>
      <c r="N11" s="53"/>
      <c r="O11" s="54"/>
    </row>
    <row r="12" spans="1:15" ht="23.25" customHeight="1" x14ac:dyDescent="0.2">
      <c r="A12" s="15">
        <v>45139</v>
      </c>
      <c r="B12" s="16">
        <f>38.01+51.03</f>
        <v>89.039999999999992</v>
      </c>
      <c r="C12" s="16">
        <f>18.93+28.9+13.95+10.97+18.06</f>
        <v>90.81</v>
      </c>
      <c r="D12" s="16">
        <v>469.26</v>
      </c>
      <c r="E12" s="16"/>
      <c r="F12" s="16"/>
      <c r="G12" s="16"/>
      <c r="H12" s="16"/>
      <c r="I12" s="16"/>
      <c r="J12" s="16">
        <f>0.62+0.62+0.62</f>
        <v>1.8599999999999999</v>
      </c>
      <c r="K12" s="16">
        <f>38+38</f>
        <v>76</v>
      </c>
      <c r="L12" s="17"/>
      <c r="M12" s="17"/>
      <c r="N12" s="17"/>
      <c r="O12" s="5">
        <f t="shared" ref="O12:O42" si="0">SUM(B12:K12)</f>
        <v>726.97</v>
      </c>
    </row>
    <row r="13" spans="1:15" ht="24" customHeight="1" x14ac:dyDescent="0.2">
      <c r="A13" s="15">
        <v>45140</v>
      </c>
      <c r="B13" s="16">
        <f>30.44</f>
        <v>30.44</v>
      </c>
      <c r="C13" s="16"/>
      <c r="D13" s="16">
        <f>42.3</f>
        <v>42.3</v>
      </c>
      <c r="E13" s="16"/>
      <c r="F13" s="16"/>
      <c r="G13" s="16"/>
      <c r="H13" s="16"/>
      <c r="I13" s="16"/>
      <c r="J13" s="16">
        <f>0.62+0.62</f>
        <v>1.24</v>
      </c>
      <c r="K13" s="16">
        <f>38</f>
        <v>38</v>
      </c>
      <c r="L13" s="17"/>
      <c r="M13" s="17"/>
      <c r="N13" s="17"/>
      <c r="O13" s="5">
        <f t="shared" si="0"/>
        <v>111.97999999999999</v>
      </c>
    </row>
    <row r="14" spans="1:15" ht="24" customHeight="1" x14ac:dyDescent="0.2">
      <c r="A14" s="15">
        <v>45141</v>
      </c>
      <c r="B14" s="18">
        <f>150.28</f>
        <v>150.28</v>
      </c>
      <c r="C14" s="16">
        <f>141.31</f>
        <v>141.31</v>
      </c>
      <c r="D14" s="16"/>
      <c r="E14" s="16"/>
      <c r="F14" s="16"/>
      <c r="G14" s="16"/>
      <c r="H14" s="16"/>
      <c r="I14" s="16">
        <f>6.93</f>
        <v>6.93</v>
      </c>
      <c r="J14" s="16">
        <f>0.62</f>
        <v>0.62</v>
      </c>
      <c r="K14" s="16">
        <f>38</f>
        <v>38</v>
      </c>
      <c r="L14" s="17"/>
      <c r="M14" s="17"/>
      <c r="N14" s="17"/>
      <c r="O14" s="5">
        <f t="shared" si="0"/>
        <v>337.14000000000004</v>
      </c>
    </row>
    <row r="15" spans="1:15" ht="24" customHeight="1" x14ac:dyDescent="0.2">
      <c r="A15" s="15">
        <v>45142</v>
      </c>
      <c r="B15" s="18">
        <f>16.8</f>
        <v>16.8</v>
      </c>
      <c r="C15" s="16">
        <f>5.58+15.6+13.9+11.56+16.44</f>
        <v>63.08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 t="shared" si="0"/>
        <v>80.5</v>
      </c>
    </row>
    <row r="16" spans="1:15" ht="24" customHeight="1" x14ac:dyDescent="0.2">
      <c r="A16" s="15">
        <v>45143</v>
      </c>
      <c r="B16" s="18"/>
      <c r="C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4" customHeight="1" x14ac:dyDescent="0.2">
      <c r="A17" s="15">
        <v>45144</v>
      </c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45145</v>
      </c>
      <c r="B18" s="18">
        <f>33.61+168.04+12.84</f>
        <v>214.48999999999998</v>
      </c>
      <c r="C18" s="16">
        <f>21.92+12.34</f>
        <v>34.260000000000005</v>
      </c>
      <c r="D18" s="16">
        <f>46.93</f>
        <v>46.93</v>
      </c>
      <c r="E18" s="16">
        <f>48.4</f>
        <v>48.4</v>
      </c>
      <c r="F18" s="16">
        <f>20.5</f>
        <v>20.5</v>
      </c>
      <c r="G18" s="16"/>
      <c r="H18" s="16"/>
      <c r="I18" s="16"/>
      <c r="J18" s="16">
        <f>0.62+0.62</f>
        <v>1.24</v>
      </c>
      <c r="K18" s="16"/>
      <c r="L18" s="17"/>
      <c r="M18" s="17"/>
      <c r="N18" s="17"/>
      <c r="O18" s="5">
        <f t="shared" si="0"/>
        <v>365.82</v>
      </c>
    </row>
    <row r="19" spans="1:15" ht="24" customHeight="1" x14ac:dyDescent="0.2">
      <c r="A19" s="15">
        <v>45146</v>
      </c>
      <c r="B19" s="18"/>
      <c r="C19" s="16"/>
      <c r="D19" s="16"/>
      <c r="E19" s="16"/>
      <c r="F19" s="16"/>
      <c r="G19" s="16"/>
      <c r="H19" s="16"/>
      <c r="I19" s="16"/>
      <c r="J19" s="16"/>
      <c r="K19" s="16">
        <f>38+38</f>
        <v>76</v>
      </c>
      <c r="L19" s="17"/>
      <c r="M19" s="17"/>
      <c r="N19" s="17"/>
      <c r="O19" s="5">
        <f t="shared" si="0"/>
        <v>76</v>
      </c>
    </row>
    <row r="20" spans="1:15" ht="24" customHeight="1" x14ac:dyDescent="0.2">
      <c r="A20" s="15">
        <v>45147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5">
        <f t="shared" si="0"/>
        <v>0</v>
      </c>
    </row>
    <row r="21" spans="1:15" ht="24" customHeight="1" x14ac:dyDescent="0.2">
      <c r="A21" s="15">
        <v>45148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45149</v>
      </c>
      <c r="B22" s="18">
        <f>30.62+168.04</f>
        <v>198.66</v>
      </c>
      <c r="C22" s="18"/>
      <c r="D22" s="18"/>
      <c r="E22" s="18"/>
      <c r="F22" s="18"/>
      <c r="G22" s="18"/>
      <c r="H22" s="18"/>
      <c r="I22" s="18"/>
      <c r="J22" s="18">
        <f>0.62</f>
        <v>0.62</v>
      </c>
      <c r="K22" s="18">
        <f>38</f>
        <v>38</v>
      </c>
      <c r="L22" s="17"/>
      <c r="M22" s="17"/>
      <c r="N22" s="17"/>
      <c r="O22" s="5">
        <f t="shared" si="0"/>
        <v>237.28</v>
      </c>
    </row>
    <row r="23" spans="1:15" ht="24" customHeight="1" x14ac:dyDescent="0.2">
      <c r="A23" s="15">
        <v>45150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45151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5">
        <f t="shared" si="0"/>
        <v>0</v>
      </c>
    </row>
    <row r="25" spans="1:15" ht="24" customHeight="1" x14ac:dyDescent="0.2">
      <c r="A25" s="15">
        <v>45152</v>
      </c>
      <c r="B25" s="18"/>
      <c r="C25" s="18">
        <f>46.8</f>
        <v>46.8</v>
      </c>
      <c r="D25" s="18"/>
      <c r="E25" s="18"/>
      <c r="F25" s="18"/>
      <c r="G25" s="18"/>
      <c r="H25" s="18"/>
      <c r="I25" s="18"/>
      <c r="J25" s="18">
        <f>0.62</f>
        <v>0.62</v>
      </c>
      <c r="K25" s="18">
        <f>38</f>
        <v>38</v>
      </c>
      <c r="L25" s="17"/>
      <c r="M25" s="17"/>
      <c r="N25" s="17"/>
      <c r="O25" s="5">
        <f t="shared" si="0"/>
        <v>85.419999999999987</v>
      </c>
    </row>
    <row r="26" spans="1:15" ht="24" customHeight="1" x14ac:dyDescent="0.2">
      <c r="A26" s="15">
        <v>45153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45154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45155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45156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5">
        <f t="shared" si="0"/>
        <v>0</v>
      </c>
    </row>
    <row r="30" spans="1:15" ht="24" customHeight="1" x14ac:dyDescent="0.2">
      <c r="A30" s="15">
        <v>45157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45158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45159</v>
      </c>
      <c r="B32" s="18">
        <f>12.92</f>
        <v>12.92</v>
      </c>
      <c r="C32" s="18">
        <f>12.36</f>
        <v>12.36</v>
      </c>
      <c r="D32" s="18"/>
      <c r="E32" s="18"/>
      <c r="F32" s="18"/>
      <c r="G32" s="18"/>
      <c r="H32" s="18"/>
      <c r="I32" s="18">
        <f>0.58</f>
        <v>0.57999999999999996</v>
      </c>
      <c r="J32" s="18">
        <f>0.62</f>
        <v>0.62</v>
      </c>
      <c r="K32" s="18"/>
      <c r="L32" s="17"/>
      <c r="M32" s="17"/>
      <c r="N32" s="17"/>
      <c r="O32" s="5">
        <f t="shared" si="0"/>
        <v>26.48</v>
      </c>
    </row>
    <row r="33" spans="1:15" ht="24" customHeight="1" x14ac:dyDescent="0.2">
      <c r="A33" s="15">
        <v>45160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45161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45162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45163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45164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45165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45166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45167</v>
      </c>
      <c r="B40" s="18"/>
      <c r="C40" s="18"/>
      <c r="D40" s="18">
        <f>18.49</f>
        <v>18.489999999999998</v>
      </c>
      <c r="E40" s="18">
        <f>21.02+18.08+13.14+25.6+23.98+23.1+21.02+18.08</f>
        <v>164.02000000000004</v>
      </c>
      <c r="F40" s="18"/>
      <c r="G40" s="18"/>
      <c r="H40" s="18"/>
      <c r="I40" s="18"/>
      <c r="J40" s="18">
        <f>0.62+0.62</f>
        <v>1.24</v>
      </c>
      <c r="K40" s="18">
        <f>38</f>
        <v>38</v>
      </c>
      <c r="L40" s="17"/>
      <c r="M40" s="17"/>
      <c r="N40" s="17"/>
      <c r="O40" s="5">
        <f t="shared" si="0"/>
        <v>221.75000000000006</v>
      </c>
    </row>
    <row r="41" spans="1:15" ht="24" customHeight="1" x14ac:dyDescent="0.2">
      <c r="A41" s="15">
        <v>45168</v>
      </c>
      <c r="B41" s="18"/>
      <c r="C41" s="18"/>
      <c r="D41" s="18"/>
      <c r="E41" s="18"/>
      <c r="F41" s="18"/>
      <c r="G41" s="18"/>
      <c r="H41" s="18"/>
      <c r="I41" s="18"/>
      <c r="J41" s="18"/>
      <c r="K41" s="18">
        <f>38</f>
        <v>38</v>
      </c>
      <c r="L41" s="17"/>
      <c r="M41" s="17"/>
      <c r="N41" s="17"/>
      <c r="O41" s="5">
        <f t="shared" si="0"/>
        <v>38</v>
      </c>
    </row>
    <row r="42" spans="1:15" ht="24" customHeight="1" x14ac:dyDescent="0.2">
      <c r="A42" s="15">
        <v>45169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7"/>
      <c r="N42" s="17"/>
      <c r="O42" s="5">
        <f t="shared" si="0"/>
        <v>0</v>
      </c>
    </row>
    <row r="43" spans="1:15" ht="24" customHeight="1" x14ac:dyDescent="0.2">
      <c r="A43" s="30" t="s">
        <v>2</v>
      </c>
      <c r="B43" s="47">
        <f>SUM(B12:B42)</f>
        <v>712.62999999999988</v>
      </c>
      <c r="C43" s="47">
        <f t="shared" ref="C43:N43" si="1">SUM(C12:C42)</f>
        <v>388.62</v>
      </c>
      <c r="D43" s="47">
        <f t="shared" si="1"/>
        <v>576.98</v>
      </c>
      <c r="E43" s="47">
        <f t="shared" si="1"/>
        <v>212.42000000000004</v>
      </c>
      <c r="F43" s="47">
        <f t="shared" si="1"/>
        <v>20.5</v>
      </c>
      <c r="G43" s="47">
        <f t="shared" si="1"/>
        <v>0</v>
      </c>
      <c r="H43" s="47">
        <f t="shared" si="1"/>
        <v>0</v>
      </c>
      <c r="I43" s="47">
        <f t="shared" si="1"/>
        <v>7.51</v>
      </c>
      <c r="J43" s="47">
        <f t="shared" si="1"/>
        <v>8.68</v>
      </c>
      <c r="K43" s="47">
        <f t="shared" si="1"/>
        <v>380</v>
      </c>
      <c r="L43" s="47">
        <f t="shared" si="1"/>
        <v>0</v>
      </c>
      <c r="M43" s="47">
        <f t="shared" si="1"/>
        <v>0</v>
      </c>
      <c r="N43" s="47">
        <f t="shared" si="1"/>
        <v>0</v>
      </c>
      <c r="O43" s="48">
        <f>SUM(O12:O42)</f>
        <v>2307.34</v>
      </c>
    </row>
    <row r="44" spans="1:15" ht="12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5"/>
      <c r="M44" s="55"/>
      <c r="N44" s="55"/>
      <c r="O44" s="55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7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N9:N11"/>
    <mergeCell ref="O9:O11"/>
    <mergeCell ref="L44:O44"/>
    <mergeCell ref="J9:J11"/>
    <mergeCell ref="K9:K11"/>
    <mergeCell ref="L9:L11"/>
    <mergeCell ref="M9:M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R26" sqref="R26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7">
        <v>45170</v>
      </c>
      <c r="B7" s="57"/>
      <c r="D7" s="14"/>
      <c r="E7" s="14"/>
      <c r="F7" s="14"/>
      <c r="G7" s="14"/>
      <c r="H7" s="14"/>
    </row>
    <row r="9" spans="1:15" ht="15" customHeight="1" x14ac:dyDescent="0.2">
      <c r="A9" s="58"/>
      <c r="B9" s="56" t="s">
        <v>16</v>
      </c>
      <c r="C9" s="56" t="s">
        <v>17</v>
      </c>
      <c r="D9" s="56" t="s">
        <v>18</v>
      </c>
      <c r="E9" s="56" t="s">
        <v>19</v>
      </c>
      <c r="F9" s="56" t="s">
        <v>20</v>
      </c>
      <c r="G9" s="56" t="s">
        <v>21</v>
      </c>
      <c r="H9" s="56" t="s">
        <v>22</v>
      </c>
      <c r="I9" s="56" t="s">
        <v>23</v>
      </c>
      <c r="J9" s="56" t="s">
        <v>24</v>
      </c>
      <c r="K9" s="56" t="s">
        <v>25</v>
      </c>
      <c r="L9" s="53" t="s">
        <v>27</v>
      </c>
      <c r="M9" s="53" t="s">
        <v>28</v>
      </c>
      <c r="N9" s="53" t="s">
        <v>29</v>
      </c>
      <c r="O9" s="54" t="s">
        <v>1</v>
      </c>
    </row>
    <row r="10" spans="1:15" ht="11.25" customHeight="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3"/>
      <c r="M10" s="53"/>
      <c r="N10" s="53"/>
      <c r="O10" s="54"/>
    </row>
    <row r="11" spans="1:15" ht="11.25" customHeight="1" x14ac:dyDescent="0.2">
      <c r="A11" s="5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3"/>
      <c r="M11" s="53"/>
      <c r="N11" s="53"/>
      <c r="O11" s="54"/>
    </row>
    <row r="12" spans="1:15" ht="23.25" customHeight="1" x14ac:dyDescent="0.2">
      <c r="A12" s="15">
        <v>44440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4" customHeight="1" x14ac:dyDescent="0.2">
      <c r="A13" s="15">
        <v>44806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>
        <f>SUM(B13:K13)</f>
        <v>0</v>
      </c>
    </row>
    <row r="14" spans="1:15" ht="24" customHeight="1" x14ac:dyDescent="0.2">
      <c r="A14" s="15">
        <v>45172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/>
    </row>
    <row r="15" spans="1:15" ht="24" customHeight="1" x14ac:dyDescent="0.2">
      <c r="A15" s="15">
        <v>45173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/>
    </row>
    <row r="16" spans="1:15" ht="24" customHeight="1" x14ac:dyDescent="0.2">
      <c r="A16" s="15">
        <v>45174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4" customHeight="1" x14ac:dyDescent="0.2">
      <c r="A17" s="15">
        <v>45175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4" customHeight="1" x14ac:dyDescent="0.2">
      <c r="A18" s="15">
        <v>45176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4" customHeight="1" x14ac:dyDescent="0.2">
      <c r="A19" s="15">
        <v>45177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4" customHeight="1" x14ac:dyDescent="0.2">
      <c r="A20" s="15">
        <v>45178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5"/>
    </row>
    <row r="21" spans="1:15" ht="24" customHeight="1" x14ac:dyDescent="0.2">
      <c r="A21" s="15">
        <v>45179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5"/>
    </row>
    <row r="22" spans="1:15" ht="24" customHeight="1" x14ac:dyDescent="0.2">
      <c r="A22" s="15">
        <v>45180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7"/>
      <c r="M22" s="17"/>
      <c r="N22" s="17"/>
      <c r="O22" s="5"/>
    </row>
    <row r="23" spans="1:15" ht="24" customHeight="1" x14ac:dyDescent="0.2">
      <c r="A23" s="15">
        <v>45181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5"/>
    </row>
    <row r="24" spans="1:15" ht="24" customHeight="1" x14ac:dyDescent="0.2">
      <c r="A24" s="15">
        <v>45182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5"/>
    </row>
    <row r="25" spans="1:15" ht="24" customHeight="1" x14ac:dyDescent="0.2">
      <c r="A25" s="15">
        <v>45183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7"/>
      <c r="M25" s="17"/>
      <c r="N25" s="17"/>
      <c r="O25" s="5"/>
    </row>
    <row r="26" spans="1:15" ht="24" customHeight="1" x14ac:dyDescent="0.2">
      <c r="A26" s="15">
        <v>45184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5"/>
    </row>
    <row r="27" spans="1:15" ht="24" customHeight="1" x14ac:dyDescent="0.2">
      <c r="A27" s="15">
        <v>45185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5"/>
    </row>
    <row r="28" spans="1:15" ht="24" customHeight="1" x14ac:dyDescent="0.2">
      <c r="A28" s="15">
        <v>45186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5"/>
    </row>
    <row r="29" spans="1:15" ht="24" customHeight="1" x14ac:dyDescent="0.2">
      <c r="A29" s="15">
        <v>45187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5"/>
    </row>
    <row r="30" spans="1:15" ht="24" customHeight="1" x14ac:dyDescent="0.2">
      <c r="A30" s="15">
        <v>45188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5">
        <f t="shared" ref="O30:O36" si="0">SUM(B30:K30)</f>
        <v>0</v>
      </c>
    </row>
    <row r="31" spans="1:15" ht="24" customHeight="1" x14ac:dyDescent="0.2">
      <c r="A31" s="15">
        <v>45189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45190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45191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45192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45193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45194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45195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  <c r="N37" s="17"/>
      <c r="O37" s="5"/>
    </row>
    <row r="38" spans="1:15" ht="24" customHeight="1" x14ac:dyDescent="0.2">
      <c r="A38" s="15">
        <v>45196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7"/>
      <c r="N38" s="17"/>
      <c r="O38" s="5"/>
    </row>
    <row r="39" spans="1:15" ht="24" customHeight="1" x14ac:dyDescent="0.2">
      <c r="A39" s="15">
        <v>45197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7"/>
      <c r="M39" s="17"/>
      <c r="N39" s="17"/>
      <c r="O39" s="5"/>
    </row>
    <row r="40" spans="1:15" ht="24" customHeight="1" x14ac:dyDescent="0.2">
      <c r="A40" s="15">
        <v>45198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7"/>
      <c r="M40" s="17"/>
      <c r="N40" s="17"/>
      <c r="O40" s="5"/>
    </row>
    <row r="41" spans="1:15" ht="24" customHeight="1" x14ac:dyDescent="0.2">
      <c r="A41" s="15">
        <v>45199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7"/>
      <c r="M41" s="17"/>
      <c r="N41" s="17"/>
      <c r="O41" s="5"/>
    </row>
    <row r="42" spans="1:15" ht="24" customHeight="1" x14ac:dyDescent="0.2">
      <c r="A42" s="30" t="s">
        <v>2</v>
      </c>
      <c r="B42" s="39">
        <f t="shared" ref="B42:O42" si="1">SUM(B12:B41)</f>
        <v>0</v>
      </c>
      <c r="C42" s="42">
        <f t="shared" si="1"/>
        <v>0</v>
      </c>
      <c r="D42" s="42">
        <f t="shared" si="1"/>
        <v>0</v>
      </c>
      <c r="E42" s="42">
        <f t="shared" si="1"/>
        <v>0</v>
      </c>
      <c r="F42" s="42">
        <f t="shared" si="1"/>
        <v>0</v>
      </c>
      <c r="G42" s="42">
        <f t="shared" si="1"/>
        <v>0</v>
      </c>
      <c r="H42" s="42">
        <f t="shared" si="1"/>
        <v>0</v>
      </c>
      <c r="I42" s="42">
        <f t="shared" si="1"/>
        <v>0</v>
      </c>
      <c r="J42" s="42">
        <f t="shared" si="1"/>
        <v>0</v>
      </c>
      <c r="K42" s="42">
        <f t="shared" si="1"/>
        <v>0</v>
      </c>
      <c r="L42" s="22">
        <f t="shared" si="1"/>
        <v>0</v>
      </c>
      <c r="M42" s="22">
        <f t="shared" si="1"/>
        <v>0</v>
      </c>
      <c r="N42" s="23">
        <f t="shared" si="1"/>
        <v>0</v>
      </c>
      <c r="O42" s="36">
        <f t="shared" si="1"/>
        <v>0</v>
      </c>
    </row>
    <row r="43" spans="1:15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55"/>
      <c r="M43" s="55"/>
      <c r="N43" s="55"/>
      <c r="O43" s="55"/>
    </row>
    <row r="44" spans="1:15" ht="24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</sheetData>
  <mergeCells count="18">
    <mergeCell ref="A7:B7"/>
    <mergeCell ref="A9:A11"/>
    <mergeCell ref="B9:B11"/>
    <mergeCell ref="C9:C11"/>
    <mergeCell ref="D9:D11"/>
    <mergeCell ref="N9:N11"/>
    <mergeCell ref="O9:O11"/>
    <mergeCell ref="A43:K43"/>
    <mergeCell ref="L43:O43"/>
    <mergeCell ref="J9:J11"/>
    <mergeCell ref="K9:K11"/>
    <mergeCell ref="L9:L11"/>
    <mergeCell ref="M9:M11"/>
    <mergeCell ref="E9:E11"/>
    <mergeCell ref="F9:F11"/>
    <mergeCell ref="G9:G11"/>
    <mergeCell ref="H9:H11"/>
    <mergeCell ref="I9:I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2023-08-11T11:45:53Z</cp:lastPrinted>
  <dcterms:created xsi:type="dcterms:W3CDTF">2012-12-12T12:29:50Z</dcterms:created>
  <dcterms:modified xsi:type="dcterms:W3CDTF">2023-09-27T12:51:32Z</dcterms:modified>
  <dc:language>pt-BR</dc:language>
</cp:coreProperties>
</file>