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OUTUB 25%" sheetId="10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5" i="10" l="1"/>
  <c r="N25" i="10"/>
  <c r="M25" i="10"/>
  <c r="I25" i="10"/>
  <c r="H25" i="10"/>
  <c r="G25" i="10"/>
  <c r="E25" i="10"/>
  <c r="D24" i="10"/>
  <c r="C24" i="10"/>
  <c r="P24" i="10" s="1"/>
  <c r="P23" i="10"/>
  <c r="P22" i="10"/>
  <c r="B22" i="10"/>
  <c r="P21" i="10"/>
  <c r="B21" i="10"/>
  <c r="P20" i="10"/>
  <c r="P19" i="10"/>
  <c r="K18" i="10"/>
  <c r="K25" i="10" s="1"/>
  <c r="J18" i="10"/>
  <c r="J25" i="10" s="1"/>
  <c r="P17" i="10"/>
  <c r="P16" i="10"/>
  <c r="D16" i="10"/>
  <c r="D25" i="10" s="1"/>
  <c r="L15" i="10"/>
  <c r="E15" i="10"/>
  <c r="C15" i="10"/>
  <c r="B15" i="10"/>
  <c r="P15" i="10" s="1"/>
  <c r="L14" i="10"/>
  <c r="C14" i="10"/>
  <c r="B14" i="10"/>
  <c r="P14" i="10" s="1"/>
  <c r="P13" i="10"/>
  <c r="L12" i="10"/>
  <c r="L25" i="10" s="1"/>
  <c r="F12" i="10"/>
  <c r="P12" i="10" s="1"/>
  <c r="C12" i="10"/>
  <c r="C25" i="10" s="1"/>
  <c r="B12" i="10"/>
  <c r="B25" i="10" s="1"/>
  <c r="P25" i="10" l="1"/>
  <c r="F25" i="10"/>
  <c r="P18" i="10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<sst xmlns="http://schemas.openxmlformats.org/spreadsheetml/2006/main" count="32" uniqueCount="32">
  <si>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</si>
  <si>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</si>
  <si>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</si>
  <si>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</si>
  <si>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</si>
  <si>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</si>
  <si>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</si>
  <si>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</si>
  <si>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</si>
  <si>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</si>
  <si>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</si>
  <si>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</si>
  <si>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</si>
  <si>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</si>
  <si>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</si>
  <si>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</si>
  <si>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</si>
  <si>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</si>
  <si>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</si>
  <si>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</si>
  <si>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</si>
  <si>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</si>
  <si>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</si>
  <si>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</si>
  <si>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</si>
  <si>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</si>
  <si>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</si>
  <si>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</si>
  <si>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</si>
  <si>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</si>
  <si>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</si>
  <si>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31 de outubro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</si>
</sst>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6" fontId="1" fillId="0" borderId="3" xfId="1" applyFont="1" applyBorder="1" applyAlignment="1" applyProtection="1"/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1" fillId="3" borderId="7" xfId="1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6" xfId="0" applyNumberFormat="1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topLeftCell="A4" zoomScaleNormal="100" workbookViewId="0">
      <pane ySplit="8" topLeftCell="A12" activePane="bottomLeft" state="frozen"/>
      <selection activeCell="A4" sqref="A4"/>
      <selection pane="bottomLeft" activeCell="R25" activeCellId="1" sqref="R21:V23 R25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0">
        <v>44835</v>
      </c>
      <c r="B6" s="20"/>
      <c r="L6" s="21"/>
      <c r="M6" s="21"/>
      <c r="N6" s="21"/>
      <c r="O6" s="21"/>
    </row>
    <row r="7" spans="1:16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1.25" customHeight="1" x14ac:dyDescent="0.2">
      <c r="A9" s="24"/>
      <c r="B9" s="24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20</v>
      </c>
      <c r="H9" s="24" t="s">
        <v>21</v>
      </c>
      <c r="I9" s="24" t="s">
        <v>22</v>
      </c>
      <c r="J9" s="24" t="s">
        <v>23</v>
      </c>
      <c r="K9" s="24" t="s">
        <v>24</v>
      </c>
      <c r="L9" s="17" t="s">
        <v>25</v>
      </c>
      <c r="M9" s="17" t="s">
        <v>26</v>
      </c>
      <c r="N9" s="17" t="s">
        <v>27</v>
      </c>
      <c r="O9" s="17" t="s">
        <v>28</v>
      </c>
      <c r="P9" s="18" t="s">
        <v>29</v>
      </c>
    </row>
    <row r="10" spans="1:16" ht="31.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7"/>
      <c r="M10" s="17"/>
      <c r="N10" s="17"/>
      <c r="O10" s="17"/>
      <c r="P10" s="18"/>
    </row>
    <row r="11" spans="1:16" ht="13.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17"/>
      <c r="M11" s="17"/>
      <c r="N11" s="17"/>
      <c r="O11" s="17"/>
      <c r="P11" s="18"/>
    </row>
    <row r="12" spans="1:16" ht="24" customHeight="1" x14ac:dyDescent="0.2">
      <c r="A12" s="6">
        <v>44837</v>
      </c>
      <c r="B12" s="10">
        <f>11.65+13.98+50.2</f>
        <v>75.830000000000013</v>
      </c>
      <c r="C12" s="7">
        <f>20.84+28.31+4.79+3.16+10.36+9.81+14.36+5.25+17.31+15.84+17.75+7.5+19.11</f>
        <v>174.39</v>
      </c>
      <c r="D12" s="10"/>
      <c r="E12" s="10"/>
      <c r="F12" s="10">
        <f>29.5+29.5</f>
        <v>59</v>
      </c>
      <c r="G12" s="10"/>
      <c r="H12" s="10"/>
      <c r="I12" s="10"/>
      <c r="J12" s="10"/>
      <c r="K12" s="10"/>
      <c r="L12" s="8">
        <f>0.62+0.62+0.62+0.62</f>
        <v>2.48</v>
      </c>
      <c r="M12" s="8"/>
      <c r="N12" s="8"/>
      <c r="O12" s="8"/>
      <c r="P12" s="9">
        <f t="shared" ref="P12:P24" si="0">SUM(B12:L12)</f>
        <v>311.70000000000005</v>
      </c>
    </row>
    <row r="13" spans="1:16" ht="24" customHeight="1" x14ac:dyDescent="0.2">
      <c r="A13" s="6">
        <v>44838</v>
      </c>
      <c r="B13" s="10">
        <v>38.51</v>
      </c>
      <c r="C13" s="7"/>
      <c r="D13" s="10"/>
      <c r="E13" s="10"/>
      <c r="F13" s="10"/>
      <c r="G13" s="10"/>
      <c r="H13" s="10"/>
      <c r="I13" s="10"/>
      <c r="J13" s="10">
        <v>34</v>
      </c>
      <c r="K13" s="10">
        <v>21.25</v>
      </c>
      <c r="L13" s="8">
        <v>0.62</v>
      </c>
      <c r="M13" s="8"/>
      <c r="N13" s="8"/>
      <c r="O13" s="8"/>
      <c r="P13" s="9">
        <f t="shared" si="0"/>
        <v>94.38</v>
      </c>
    </row>
    <row r="14" spans="1:16" ht="24" customHeight="1" x14ac:dyDescent="0.2">
      <c r="A14" s="6">
        <v>44839</v>
      </c>
      <c r="B14" s="10">
        <f>14.09+14.2+14.31+38.2</f>
        <v>80.800000000000011</v>
      </c>
      <c r="C14" s="7">
        <f>15.88+15.99+16.11</f>
        <v>47.980000000000004</v>
      </c>
      <c r="D14" s="10"/>
      <c r="E14" s="10"/>
      <c r="F14" s="10"/>
      <c r="G14" s="10"/>
      <c r="H14" s="10"/>
      <c r="I14" s="10"/>
      <c r="J14" s="10"/>
      <c r="K14" s="10"/>
      <c r="L14" s="8">
        <f>0.62+0.62+0.62+0.62</f>
        <v>2.48</v>
      </c>
      <c r="M14" s="8"/>
      <c r="N14" s="8"/>
      <c r="O14" s="8"/>
      <c r="P14" s="9">
        <f t="shared" si="0"/>
        <v>131.26000000000002</v>
      </c>
    </row>
    <row r="15" spans="1:16" ht="24" customHeight="1" x14ac:dyDescent="0.2">
      <c r="A15" s="6">
        <v>44841</v>
      </c>
      <c r="B15" s="10">
        <f>16.44+12.73+12.73+12.73</f>
        <v>54.63000000000001</v>
      </c>
      <c r="C15" s="7">
        <f>21.02+23.36+22.29+15.6+22.18+19.14+17.68+15.6+17.68+19.14+21.02+22.18+22.29+23.36+23.36+22.29+22.18+21.02+19.14+17.68+15.6</f>
        <v>423.81000000000006</v>
      </c>
      <c r="D15" s="10">
        <v>35.74</v>
      </c>
      <c r="E15" s="10">
        <f>40.27</f>
        <v>40.270000000000003</v>
      </c>
      <c r="F15" s="10">
        <v>18.5</v>
      </c>
      <c r="G15" s="10"/>
      <c r="H15" s="10">
        <v>18.5</v>
      </c>
      <c r="I15" s="10"/>
      <c r="J15" s="10"/>
      <c r="K15" s="10"/>
      <c r="L15" s="8">
        <f>0.62+0.62+0.62+0.62</f>
        <v>2.48</v>
      </c>
      <c r="M15" s="8"/>
      <c r="N15" s="8"/>
      <c r="O15" s="8"/>
      <c r="P15" s="9">
        <f t="shared" si="0"/>
        <v>593.93000000000006</v>
      </c>
    </row>
    <row r="16" spans="1:16" ht="24" customHeight="1" x14ac:dyDescent="0.2">
      <c r="A16" s="6">
        <v>44844</v>
      </c>
      <c r="B16" s="10"/>
      <c r="C16" s="7"/>
      <c r="D16" s="10">
        <f>212.34+17.88</f>
        <v>230.22</v>
      </c>
      <c r="E16" s="10">
        <v>20.13</v>
      </c>
      <c r="F16" s="10"/>
      <c r="G16" s="10"/>
      <c r="H16" s="10"/>
      <c r="I16" s="10"/>
      <c r="J16" s="10"/>
      <c r="K16" s="10"/>
      <c r="L16" s="8">
        <v>0.62</v>
      </c>
      <c r="M16" s="8"/>
      <c r="N16" s="8"/>
      <c r="O16" s="8"/>
      <c r="P16" s="9">
        <f t="shared" si="0"/>
        <v>250.97</v>
      </c>
    </row>
    <row r="17" spans="1:16" ht="24" customHeight="1" x14ac:dyDescent="0.2">
      <c r="A17" s="6">
        <v>44851</v>
      </c>
      <c r="B17" s="10">
        <v>152.79</v>
      </c>
      <c r="C17" s="7"/>
      <c r="D17" s="10"/>
      <c r="E17" s="10"/>
      <c r="F17" s="10"/>
      <c r="G17" s="10"/>
      <c r="H17" s="10"/>
      <c r="I17" s="10"/>
      <c r="J17" s="10"/>
      <c r="K17" s="10"/>
      <c r="L17" s="8"/>
      <c r="M17" s="8"/>
      <c r="N17" s="8"/>
      <c r="O17" s="8"/>
      <c r="P17" s="9">
        <f t="shared" si="0"/>
        <v>152.79</v>
      </c>
    </row>
    <row r="18" spans="1:16" ht="24" customHeight="1" x14ac:dyDescent="0.2">
      <c r="A18" s="6">
        <v>44852</v>
      </c>
      <c r="B18" s="10"/>
      <c r="C18" s="7"/>
      <c r="D18" s="10"/>
      <c r="E18" s="10"/>
      <c r="F18" s="10"/>
      <c r="G18" s="10"/>
      <c r="H18" s="10"/>
      <c r="I18" s="10"/>
      <c r="J18" s="10">
        <f>34+34</f>
        <v>68</v>
      </c>
      <c r="K18" s="10">
        <f>21.25+21.25</f>
        <v>42.5</v>
      </c>
      <c r="L18" s="8"/>
      <c r="M18" s="8"/>
      <c r="N18" s="8"/>
      <c r="O18" s="8"/>
      <c r="P18" s="9">
        <f t="shared" si="0"/>
        <v>110.5</v>
      </c>
    </row>
    <row r="19" spans="1:16" ht="24" customHeight="1" x14ac:dyDescent="0.2">
      <c r="A19" s="6">
        <v>44854</v>
      </c>
      <c r="B19" s="10">
        <v>50.7</v>
      </c>
      <c r="C19" s="7"/>
      <c r="D19" s="10"/>
      <c r="E19" s="10"/>
      <c r="F19" s="10"/>
      <c r="G19" s="10"/>
      <c r="H19" s="10"/>
      <c r="I19" s="10"/>
      <c r="J19" s="10">
        <v>34</v>
      </c>
      <c r="K19" s="10">
        <v>21.25</v>
      </c>
      <c r="L19" s="8">
        <v>0.62</v>
      </c>
      <c r="M19" s="8"/>
      <c r="N19" s="8"/>
      <c r="O19" s="8"/>
      <c r="P19" s="9">
        <f t="shared" si="0"/>
        <v>106.57000000000001</v>
      </c>
    </row>
    <row r="20" spans="1:16" ht="24" customHeight="1" x14ac:dyDescent="0.2">
      <c r="A20" s="6">
        <v>44855</v>
      </c>
      <c r="B20" s="10">
        <v>31.16</v>
      </c>
      <c r="C20" s="7"/>
      <c r="D20" s="10"/>
      <c r="E20" s="10"/>
      <c r="F20" s="10"/>
      <c r="G20" s="10"/>
      <c r="H20" s="10"/>
      <c r="I20" s="10"/>
      <c r="J20" s="10"/>
      <c r="K20" s="10"/>
      <c r="L20" s="8">
        <v>0.62</v>
      </c>
      <c r="M20" s="8"/>
      <c r="N20" s="8"/>
      <c r="O20" s="8"/>
      <c r="P20" s="9">
        <f t="shared" si="0"/>
        <v>31.78</v>
      </c>
    </row>
    <row r="21" spans="1:16" ht="24" customHeight="1" x14ac:dyDescent="0.2">
      <c r="A21" s="6">
        <v>44859</v>
      </c>
      <c r="B21" s="10">
        <f>152.12+30.42+30.42+30.42</f>
        <v>243.38000000000005</v>
      </c>
      <c r="C21" s="7"/>
      <c r="D21" s="10"/>
      <c r="E21" s="10"/>
      <c r="F21" s="10"/>
      <c r="G21" s="10"/>
      <c r="H21" s="10"/>
      <c r="I21" s="10"/>
      <c r="J21" s="10">
        <v>34</v>
      </c>
      <c r="K21" s="10">
        <v>21.25</v>
      </c>
      <c r="L21" s="8"/>
      <c r="M21" s="8"/>
      <c r="N21" s="8"/>
      <c r="O21" s="8"/>
      <c r="P21" s="9">
        <f t="shared" si="0"/>
        <v>298.63000000000005</v>
      </c>
    </row>
    <row r="22" spans="1:16" ht="24" customHeight="1" x14ac:dyDescent="0.2">
      <c r="A22" s="6">
        <v>44860</v>
      </c>
      <c r="B22" s="10">
        <f>152.12+30.42+30.42</f>
        <v>212.96000000000004</v>
      </c>
      <c r="C22" s="7"/>
      <c r="D22" s="10"/>
      <c r="E22" s="10"/>
      <c r="F22" s="10"/>
      <c r="G22" s="10"/>
      <c r="H22" s="10"/>
      <c r="I22" s="10"/>
      <c r="J22" s="10"/>
      <c r="K22" s="10"/>
      <c r="L22" s="8"/>
      <c r="M22" s="8"/>
      <c r="N22" s="8"/>
      <c r="O22" s="8"/>
      <c r="P22" s="9">
        <f t="shared" si="0"/>
        <v>212.96000000000004</v>
      </c>
    </row>
    <row r="23" spans="1:16" ht="24" customHeight="1" x14ac:dyDescent="0.2">
      <c r="A23" s="6">
        <v>44861</v>
      </c>
      <c r="B23" s="10">
        <v>30.42</v>
      </c>
      <c r="C23" s="7"/>
      <c r="D23" s="10">
        <v>84.91</v>
      </c>
      <c r="E23" s="10"/>
      <c r="F23" s="10"/>
      <c r="G23" s="10"/>
      <c r="H23" s="10"/>
      <c r="I23" s="10"/>
      <c r="J23" s="10">
        <v>31.5</v>
      </c>
      <c r="K23" s="10"/>
      <c r="L23" s="8"/>
      <c r="M23" s="8"/>
      <c r="N23" s="8"/>
      <c r="O23" s="8"/>
      <c r="P23" s="9">
        <f t="shared" si="0"/>
        <v>146.82999999999998</v>
      </c>
    </row>
    <row r="24" spans="1:16" ht="24" customHeight="1" x14ac:dyDescent="0.2">
      <c r="A24" s="6">
        <v>44862</v>
      </c>
      <c r="B24" s="10"/>
      <c r="C24" s="7">
        <f>22.06+20.9+19.02+17.56+15.5</f>
        <v>95.039999999999992</v>
      </c>
      <c r="D24" s="10">
        <f>84.91+84.91</f>
        <v>169.82</v>
      </c>
      <c r="E24" s="10"/>
      <c r="F24" s="10"/>
      <c r="G24" s="10"/>
      <c r="H24" s="10"/>
      <c r="I24" s="10"/>
      <c r="J24" s="10"/>
      <c r="K24" s="10"/>
      <c r="L24" s="8">
        <v>0.62</v>
      </c>
      <c r="M24" s="8"/>
      <c r="N24" s="8"/>
      <c r="O24" s="8"/>
      <c r="P24" s="9">
        <f t="shared" si="0"/>
        <v>265.48</v>
      </c>
    </row>
    <row r="25" spans="1:16" ht="24" customHeight="1" x14ac:dyDescent="0.2">
      <c r="A25" s="6" t="s">
        <v>30</v>
      </c>
      <c r="B25" s="16">
        <f t="shared" ref="B25:P25" si="1">SUM(B12:B24)</f>
        <v>971.18000000000018</v>
      </c>
      <c r="C25" s="14">
        <f t="shared" si="1"/>
        <v>741.22</v>
      </c>
      <c r="D25" s="14">
        <f t="shared" si="1"/>
        <v>520.69000000000005</v>
      </c>
      <c r="E25" s="14">
        <f t="shared" si="1"/>
        <v>60.400000000000006</v>
      </c>
      <c r="F25" s="14">
        <f t="shared" si="1"/>
        <v>77.5</v>
      </c>
      <c r="G25" s="14">
        <f t="shared" si="1"/>
        <v>0</v>
      </c>
      <c r="H25" s="14">
        <f t="shared" si="1"/>
        <v>18.5</v>
      </c>
      <c r="I25" s="14">
        <f t="shared" si="1"/>
        <v>0</v>
      </c>
      <c r="J25" s="14">
        <f t="shared" si="1"/>
        <v>201.5</v>
      </c>
      <c r="K25" s="14">
        <f t="shared" si="1"/>
        <v>106.25</v>
      </c>
      <c r="L25" s="14">
        <f t="shared" si="1"/>
        <v>10.539999999999997</v>
      </c>
      <c r="M25" s="14">
        <f t="shared" si="1"/>
        <v>0</v>
      </c>
      <c r="N25" s="14">
        <f t="shared" si="1"/>
        <v>0</v>
      </c>
      <c r="O25" s="15">
        <f t="shared" si="1"/>
        <v>0</v>
      </c>
      <c r="P25" s="9">
        <f t="shared" si="1"/>
        <v>2707.7799999999997</v>
      </c>
    </row>
    <row r="26" spans="1:16" ht="12.7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9" t="s">
        <v>31</v>
      </c>
      <c r="M26" s="19"/>
      <c r="N26" s="19"/>
      <c r="O26" s="19"/>
      <c r="P26" s="19"/>
    </row>
    <row r="27" spans="1:16" ht="24" customHeigh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ht="24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</sheetData>
  <mergeCells count="22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A26:K26"/>
    <mergeCell ref="L26:P26"/>
  </mergeCells>
  <pageMargins left="0.51180555555555596" right="0.51180555555555596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2023-05-05T12:43:29Z</dcterms:modified>
  <dc:language>pt-BR</dc:language>
</cp:coreProperties>
</file>