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JULHO 25%" sheetId="7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0" i="7" l="1"/>
  <c r="N30" i="7"/>
  <c r="M30" i="7"/>
  <c r="L30" i="7"/>
  <c r="I30" i="7"/>
  <c r="H30" i="7"/>
  <c r="E30" i="7"/>
  <c r="D30" i="7"/>
  <c r="L29" i="7"/>
  <c r="E29" i="7"/>
  <c r="C29" i="7"/>
  <c r="P29" i="7" s="1"/>
  <c r="C28" i="7"/>
  <c r="P28" i="7" s="1"/>
  <c r="L27" i="7"/>
  <c r="C27" i="7"/>
  <c r="B27" i="7"/>
  <c r="P27" i="7" s="1"/>
  <c r="P26" i="7"/>
  <c r="P25" i="7"/>
  <c r="L24" i="7"/>
  <c r="P24" i="7" s="1"/>
  <c r="G24" i="7"/>
  <c r="D24" i="7"/>
  <c r="B24" i="7"/>
  <c r="P23" i="7"/>
  <c r="E23" i="7"/>
  <c r="B22" i="7"/>
  <c r="P22" i="7" s="1"/>
  <c r="P21" i="7"/>
  <c r="K20" i="7"/>
  <c r="K30" i="7" s="1"/>
  <c r="J20" i="7"/>
  <c r="G20" i="7"/>
  <c r="G30" i="7" s="1"/>
  <c r="D20" i="7"/>
  <c r="P20" i="7" s="1"/>
  <c r="P19" i="7"/>
  <c r="L18" i="7"/>
  <c r="P18" i="7" s="1"/>
  <c r="F18" i="7"/>
  <c r="F30" i="7" s="1"/>
  <c r="C18" i="7"/>
  <c r="B18" i="7"/>
  <c r="P17" i="7"/>
  <c r="C17" i="7"/>
  <c r="L16" i="7"/>
  <c r="J16" i="7"/>
  <c r="J30" i="7" s="1"/>
  <c r="B16" i="7"/>
  <c r="B15" i="7"/>
  <c r="P15" i="7" s="1"/>
  <c r="L14" i="7"/>
  <c r="E14" i="7"/>
  <c r="D14" i="7"/>
  <c r="C14" i="7"/>
  <c r="P14" i="7" s="1"/>
  <c r="L13" i="7"/>
  <c r="B13" i="7"/>
  <c r="P13" i="7" s="1"/>
  <c r="L12" i="7"/>
  <c r="E12" i="7"/>
  <c r="C12" i="7"/>
  <c r="C30" i="7" s="1"/>
  <c r="B12" i="7"/>
  <c r="B30" i="7" s="1"/>
  <c r="P16" i="7" l="1"/>
  <c r="P12" i="7"/>
  <c r="P30" i="7" l="1"/>
</calcChain>
</file>

<file path=xl/sharedStrings.xml><?xml version="1.0" encoding="utf-8"?>
<sst xmlns="http://schemas.openxmlformats.org/spreadsheetml/2006/main" count="33" uniqueCount="33">
  <si>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</si>
  <si>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</si>
  <si>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</si>
  <si>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</si>
  <si>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</si>
  <si>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</si>
  <si>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</si>
  <si>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</si>
  <si>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</si>
  <si>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</si>
  <si>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</si>
  <si>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</si>
  <si>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</si>
  <si>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</si>
  <si>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</si>
  <si>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</si>
  <si>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</si>
  <si>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</si>
  <si>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</si>
  <si>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</si>
  <si>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</si>
  <si>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</si>
  <si>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</si>
  <si>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</si>
  <si>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</si>
  <si>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</si>
  <si>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</si>
  <si>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</si>
  <si>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</si>
  <si>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</si>
  <si>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</si>
  <si>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>Macapá-AP, 29 de julho de 2022.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</si>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</sst>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29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5" fontId="1" fillId="0" borderId="5" xfId="0" applyNumberFormat="1" applyFont="1" applyBorder="1" applyAlignment="1" applyProtection="1">
      <alignment horizontal="center" vertical="center" wrapText="1"/>
    </xf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3" fillId="0" borderId="3" xfId="1" applyFont="1" applyBorder="1" applyAlignment="1" applyProtection="1"/>
    <xf numFmtId="0" fontId="1" fillId="0" borderId="0" xfId="0" applyFont="1" applyBorder="1" applyAlignment="1" applyProtection="1"/>
    <xf numFmtId="166" fontId="1" fillId="0" borderId="7" xfId="1" applyFont="1" applyBorder="1" applyAlignment="1" applyProtection="1"/>
    <xf numFmtId="166" fontId="1" fillId="0" borderId="0" xfId="0" applyNumberFormat="1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K35"/>
  <sheetViews>
    <sheetView tabSelected="1" topLeftCell="A4" zoomScaleNormal="100" workbookViewId="0">
      <pane ySplit="8" topLeftCell="A12" activePane="bottomLeft" state="frozen"/>
      <selection activeCell="A4" sqref="A4"/>
      <selection pane="bottomLeft" activeCell="Q30" activeCellId="1" sqref="R21:V23 Q30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7.57031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661" width="9.140625" style="18"/>
    <col min="662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4">
        <v>44743</v>
      </c>
      <c r="B6" s="24"/>
      <c r="L6" s="25"/>
      <c r="M6" s="25"/>
      <c r="N6" s="25"/>
      <c r="O6" s="25"/>
    </row>
    <row r="7" spans="1:16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  <c r="M7" s="27"/>
      <c r="N7" s="27"/>
      <c r="O7" s="27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1.25" customHeight="1" x14ac:dyDescent="0.2">
      <c r="A9" s="28"/>
      <c r="B9" s="28" t="s">
        <v>15</v>
      </c>
      <c r="C9" s="28" t="s">
        <v>16</v>
      </c>
      <c r="D9" s="28" t="s">
        <v>17</v>
      </c>
      <c r="E9" s="28" t="s">
        <v>18</v>
      </c>
      <c r="F9" s="28" t="s">
        <v>19</v>
      </c>
      <c r="G9" s="28" t="s">
        <v>20</v>
      </c>
      <c r="H9" s="28" t="s">
        <v>21</v>
      </c>
      <c r="I9" s="28" t="s">
        <v>22</v>
      </c>
      <c r="J9" s="28" t="s">
        <v>23</v>
      </c>
      <c r="K9" s="28" t="s">
        <v>24</v>
      </c>
      <c r="L9" s="21" t="s">
        <v>25</v>
      </c>
      <c r="M9" s="21" t="s">
        <v>26</v>
      </c>
      <c r="N9" s="21" t="s">
        <v>27</v>
      </c>
      <c r="O9" s="21" t="s">
        <v>28</v>
      </c>
      <c r="P9" s="22" t="s">
        <v>29</v>
      </c>
    </row>
    <row r="10" spans="1:16" ht="31.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1"/>
      <c r="M10" s="21"/>
      <c r="N10" s="21"/>
      <c r="O10" s="21"/>
      <c r="P10" s="22"/>
    </row>
    <row r="11" spans="1:16" ht="13.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1"/>
      <c r="M11" s="21"/>
      <c r="N11" s="21"/>
      <c r="O11" s="21"/>
      <c r="P11" s="22"/>
    </row>
    <row r="12" spans="1:16" ht="23.25" customHeight="1" x14ac:dyDescent="0.2">
      <c r="A12" s="6">
        <v>44013</v>
      </c>
      <c r="B12" s="7">
        <f>11.38+22.51+22.67+22.83+13.65+146.82+29.36</f>
        <v>269.22000000000003</v>
      </c>
      <c r="C12" s="7">
        <f>14.06+9.61+10.16+3.1+5.14+12.54+13.73+3.52+3.73+3.8+25.15+25.32+25.48+18.75+7.36+17.4+16.95+15.49</f>
        <v>231.29</v>
      </c>
      <c r="D12" s="7"/>
      <c r="E12" s="7">
        <f>5.18+4.9+19.06+17.43</f>
        <v>46.57</v>
      </c>
      <c r="F12" s="7"/>
      <c r="G12" s="7"/>
      <c r="H12" s="7"/>
      <c r="I12" s="7"/>
      <c r="J12" s="7"/>
      <c r="K12" s="7"/>
      <c r="L12" s="8">
        <f>0.62+0.62+0.62+0.62+0.62+0.62+0.62</f>
        <v>4.34</v>
      </c>
      <c r="M12" s="8"/>
      <c r="N12" s="8"/>
      <c r="O12" s="8"/>
      <c r="P12" s="9">
        <f t="shared" ref="P12:P29" si="0">SUM(B12:N12)</f>
        <v>551.42000000000007</v>
      </c>
    </row>
    <row r="13" spans="1:16" ht="24" customHeight="1" x14ac:dyDescent="0.2">
      <c r="A13" s="6">
        <v>44746</v>
      </c>
      <c r="B13" s="7">
        <f>13.76+29.8</f>
        <v>43.56</v>
      </c>
      <c r="C13" s="7">
        <v>15.53</v>
      </c>
      <c r="D13" s="7"/>
      <c r="E13" s="7"/>
      <c r="F13" s="7"/>
      <c r="G13" s="7"/>
      <c r="H13" s="7"/>
      <c r="I13" s="7"/>
      <c r="J13" s="7"/>
      <c r="K13" s="7"/>
      <c r="L13" s="8">
        <f>0.62+0.62</f>
        <v>1.24</v>
      </c>
      <c r="M13" s="8"/>
      <c r="N13" s="8"/>
      <c r="O13" s="8"/>
      <c r="P13" s="9">
        <f t="shared" si="0"/>
        <v>60.330000000000005</v>
      </c>
    </row>
    <row r="14" spans="1:16" ht="24" customHeight="1" x14ac:dyDescent="0.2">
      <c r="A14" s="10">
        <v>44747</v>
      </c>
      <c r="B14" s="11">
        <v>13.76</v>
      </c>
      <c r="C14" s="7">
        <f>16.98+17.43</f>
        <v>34.409999999999997</v>
      </c>
      <c r="D14" s="11">
        <f>34.91+17.46</f>
        <v>52.37</v>
      </c>
      <c r="E14" s="11">
        <f>19.7+39.38</f>
        <v>59.08</v>
      </c>
      <c r="F14" s="11"/>
      <c r="G14" s="11"/>
      <c r="H14" s="11"/>
      <c r="I14" s="11"/>
      <c r="J14" s="11"/>
      <c r="K14" s="11"/>
      <c r="L14" s="8">
        <f>0.62+0.62+0.62</f>
        <v>1.8599999999999999</v>
      </c>
      <c r="M14" s="8"/>
      <c r="N14" s="8"/>
      <c r="O14" s="8"/>
      <c r="P14" s="9">
        <f t="shared" si="0"/>
        <v>161.48000000000002</v>
      </c>
    </row>
    <row r="15" spans="1:16" ht="24" customHeight="1" x14ac:dyDescent="0.2">
      <c r="A15" s="10">
        <v>44748</v>
      </c>
      <c r="B15" s="11">
        <f>29.8+29.8+29.8</f>
        <v>89.4</v>
      </c>
      <c r="C15" s="7"/>
      <c r="D15" s="11"/>
      <c r="E15" s="11"/>
      <c r="F15" s="11"/>
      <c r="G15" s="11"/>
      <c r="H15" s="11"/>
      <c r="I15" s="11"/>
      <c r="J15" s="11"/>
      <c r="K15" s="11"/>
      <c r="L15" s="8"/>
      <c r="M15" s="8"/>
      <c r="N15" s="8"/>
      <c r="O15" s="8"/>
      <c r="P15" s="9">
        <f t="shared" si="0"/>
        <v>89.4</v>
      </c>
    </row>
    <row r="16" spans="1:16" ht="24" customHeight="1" x14ac:dyDescent="0.2">
      <c r="A16" s="10">
        <v>44749</v>
      </c>
      <c r="B16" s="11">
        <f>49.66+37.25</f>
        <v>86.91</v>
      </c>
      <c r="C16" s="7"/>
      <c r="D16" s="11"/>
      <c r="E16" s="11"/>
      <c r="F16" s="11"/>
      <c r="G16" s="11"/>
      <c r="H16" s="11"/>
      <c r="I16" s="11"/>
      <c r="J16" s="11">
        <f>34+34</f>
        <v>68</v>
      </c>
      <c r="K16" s="11">
        <v>21.25</v>
      </c>
      <c r="L16" s="8">
        <f>0.62+0.62</f>
        <v>1.24</v>
      </c>
      <c r="M16" s="8"/>
      <c r="N16" s="8"/>
      <c r="O16" s="8"/>
      <c r="P16" s="9">
        <f t="shared" si="0"/>
        <v>177.4</v>
      </c>
    </row>
    <row r="17" spans="1:18" ht="24" customHeight="1" x14ac:dyDescent="0.2">
      <c r="A17" s="10">
        <v>44750</v>
      </c>
      <c r="B17" s="11"/>
      <c r="C17" s="7">
        <f>6.28+34.74+24.46</f>
        <v>65.48</v>
      </c>
      <c r="D17" s="11"/>
      <c r="E17" s="11"/>
      <c r="F17" s="11"/>
      <c r="G17" s="11"/>
      <c r="H17" s="11"/>
      <c r="I17" s="11"/>
      <c r="J17" s="11"/>
      <c r="K17" s="11"/>
      <c r="L17" s="8">
        <v>0.62</v>
      </c>
      <c r="M17" s="8"/>
      <c r="N17" s="8"/>
      <c r="O17" s="8"/>
      <c r="P17" s="9">
        <f t="shared" si="0"/>
        <v>66.100000000000009</v>
      </c>
    </row>
    <row r="18" spans="1:18" ht="24" customHeight="1" x14ac:dyDescent="0.2">
      <c r="A18" s="12">
        <v>44753</v>
      </c>
      <c r="B18" s="11">
        <f>12.41+12.41+12.41+29.8</f>
        <v>67.03</v>
      </c>
      <c r="C18" s="7">
        <f>21.9+20.73+18.84+17.37+15.29+17.37+15.29+18.84+20.73+21.9+21.9+20.73+18.84+17.37+15.29</f>
        <v>282.39</v>
      </c>
      <c r="D18" s="11">
        <v>41.41</v>
      </c>
      <c r="E18" s="11"/>
      <c r="F18" s="11">
        <f>18.5</f>
        <v>18.5</v>
      </c>
      <c r="G18" s="11"/>
      <c r="H18" s="11"/>
      <c r="I18" s="11"/>
      <c r="J18" s="11"/>
      <c r="K18" s="11"/>
      <c r="L18" s="8">
        <f>0.62+0.62+0.62</f>
        <v>1.8599999999999999</v>
      </c>
      <c r="M18" s="8"/>
      <c r="N18" s="8"/>
      <c r="O18" s="8"/>
      <c r="P18" s="9">
        <f t="shared" si="0"/>
        <v>411.18999999999994</v>
      </c>
    </row>
    <row r="19" spans="1:18" ht="24" customHeight="1" x14ac:dyDescent="0.2">
      <c r="A19" s="12">
        <v>44754</v>
      </c>
      <c r="B19" s="11">
        <v>49.66</v>
      </c>
      <c r="C19" s="7"/>
      <c r="D19" s="11"/>
      <c r="E19" s="11"/>
      <c r="F19" s="11"/>
      <c r="G19" s="11"/>
      <c r="H19" s="11"/>
      <c r="I19" s="11"/>
      <c r="J19" s="11"/>
      <c r="K19" s="11"/>
      <c r="L19" s="8"/>
      <c r="M19" s="8"/>
      <c r="N19" s="8">
        <v>834.5</v>
      </c>
      <c r="O19" s="8"/>
      <c r="P19" s="9">
        <f t="shared" si="0"/>
        <v>884.16</v>
      </c>
    </row>
    <row r="20" spans="1:18" ht="24" customHeight="1" x14ac:dyDescent="0.2">
      <c r="A20" s="12">
        <v>44755</v>
      </c>
      <c r="B20" s="7"/>
      <c r="C20" s="7"/>
      <c r="D20" s="11">
        <f>275.25</f>
        <v>275.25</v>
      </c>
      <c r="E20" s="11">
        <v>30.46</v>
      </c>
      <c r="F20" s="11"/>
      <c r="G20" s="11">
        <f>55.25+55.25</f>
        <v>110.5</v>
      </c>
      <c r="H20" s="11"/>
      <c r="I20" s="11"/>
      <c r="J20" s="11">
        <f>34+34+34</f>
        <v>102</v>
      </c>
      <c r="K20" s="11">
        <f>21.25+21.25+21.25</f>
        <v>63.75</v>
      </c>
      <c r="L20" s="8"/>
      <c r="M20" s="8"/>
      <c r="N20" s="8"/>
      <c r="O20" s="8"/>
      <c r="P20" s="9">
        <f t="shared" si="0"/>
        <v>581.96</v>
      </c>
    </row>
    <row r="21" spans="1:18" ht="24" customHeight="1" x14ac:dyDescent="0.2">
      <c r="A21" s="13">
        <v>44756</v>
      </c>
      <c r="B21" s="7"/>
      <c r="C21" s="7"/>
      <c r="D21" s="7"/>
      <c r="E21" s="7"/>
      <c r="F21" s="7"/>
      <c r="G21" s="7"/>
      <c r="H21" s="7"/>
      <c r="I21" s="7"/>
      <c r="J21" s="7">
        <v>25.75</v>
      </c>
      <c r="K21" s="7">
        <v>21.25</v>
      </c>
      <c r="L21" s="8"/>
      <c r="M21" s="8"/>
      <c r="N21" s="8"/>
      <c r="O21" s="8"/>
      <c r="P21" s="9">
        <f t="shared" si="0"/>
        <v>47</v>
      </c>
    </row>
    <row r="22" spans="1:18" ht="24" customHeight="1" x14ac:dyDescent="0.2">
      <c r="A22" s="12">
        <v>44757</v>
      </c>
      <c r="B22" s="7">
        <f>32.88+29.85</f>
        <v>62.730000000000004</v>
      </c>
      <c r="C22" s="7"/>
      <c r="D22" s="7"/>
      <c r="E22" s="7"/>
      <c r="F22" s="7">
        <v>18.5</v>
      </c>
      <c r="G22" s="7"/>
      <c r="H22" s="7">
        <v>18.5</v>
      </c>
      <c r="I22" s="7"/>
      <c r="J22" s="7"/>
      <c r="K22" s="7"/>
      <c r="L22" s="8"/>
      <c r="M22" s="8"/>
      <c r="N22" s="8"/>
      <c r="O22" s="8"/>
      <c r="P22" s="9">
        <f t="shared" si="0"/>
        <v>99.73</v>
      </c>
    </row>
    <row r="23" spans="1:18" ht="24" customHeight="1" x14ac:dyDescent="0.2">
      <c r="A23" s="13">
        <v>44760</v>
      </c>
      <c r="B23" s="7"/>
      <c r="C23" s="7"/>
      <c r="D23" s="7">
        <v>25.61</v>
      </c>
      <c r="E23" s="7">
        <f>29.5+24.17</f>
        <v>53.67</v>
      </c>
      <c r="F23" s="7"/>
      <c r="G23" s="7"/>
      <c r="H23" s="7"/>
      <c r="I23" s="7"/>
      <c r="J23" s="7"/>
      <c r="K23" s="7"/>
      <c r="L23" s="8">
        <v>0.62</v>
      </c>
      <c r="M23" s="8"/>
      <c r="N23" s="8"/>
      <c r="O23" s="8"/>
      <c r="P23" s="9">
        <f t="shared" si="0"/>
        <v>79.900000000000006</v>
      </c>
    </row>
    <row r="24" spans="1:18" ht="24" customHeight="1" x14ac:dyDescent="0.2">
      <c r="A24" s="12">
        <v>44761</v>
      </c>
      <c r="B24" s="7">
        <f>27.94+28.34</f>
        <v>56.28</v>
      </c>
      <c r="C24" s="7"/>
      <c r="D24" s="7">
        <f>549.62</f>
        <v>549.62</v>
      </c>
      <c r="E24" s="7"/>
      <c r="F24" s="7"/>
      <c r="G24" s="7">
        <f>55.25</f>
        <v>55.25</v>
      </c>
      <c r="H24" s="7"/>
      <c r="I24" s="7"/>
      <c r="J24" s="7"/>
      <c r="K24" s="7"/>
      <c r="L24" s="8">
        <f>0.62+0.62</f>
        <v>1.24</v>
      </c>
      <c r="M24" s="8"/>
      <c r="N24" s="8"/>
      <c r="O24" s="8"/>
      <c r="P24" s="9">
        <f t="shared" si="0"/>
        <v>662.39</v>
      </c>
    </row>
    <row r="25" spans="1:18" ht="24" customHeight="1" x14ac:dyDescent="0.2">
      <c r="A25" s="13">
        <v>44762</v>
      </c>
      <c r="B25" s="7"/>
      <c r="C25" s="7"/>
      <c r="D25" s="7"/>
      <c r="E25" s="7"/>
      <c r="F25" s="7"/>
      <c r="G25" s="7"/>
      <c r="H25" s="7"/>
      <c r="I25" s="7"/>
      <c r="J25" s="7"/>
      <c r="K25" s="7">
        <v>21.25</v>
      </c>
      <c r="L25" s="8"/>
      <c r="M25" s="8"/>
      <c r="N25" s="8"/>
      <c r="O25" s="8"/>
      <c r="P25" s="9">
        <f t="shared" si="0"/>
        <v>21.25</v>
      </c>
    </row>
    <row r="26" spans="1:18" ht="24" customHeight="1" x14ac:dyDescent="0.2">
      <c r="A26" s="12">
        <v>44763</v>
      </c>
      <c r="B26" s="7"/>
      <c r="C26" s="7"/>
      <c r="D26" s="7">
        <v>207.06</v>
      </c>
      <c r="E26" s="7"/>
      <c r="F26" s="7"/>
      <c r="G26" s="7"/>
      <c r="H26" s="7"/>
      <c r="I26" s="7"/>
      <c r="J26" s="7">
        <v>34</v>
      </c>
      <c r="K26" s="7">
        <v>21.25</v>
      </c>
      <c r="L26" s="8"/>
      <c r="M26" s="8"/>
      <c r="N26" s="8"/>
      <c r="O26" s="8"/>
      <c r="P26" s="9">
        <f t="shared" si="0"/>
        <v>262.31</v>
      </c>
    </row>
    <row r="27" spans="1:18" ht="24" customHeight="1" x14ac:dyDescent="0.2">
      <c r="A27" s="13">
        <v>44764</v>
      </c>
      <c r="B27" s="7">
        <f>6.22+29.85</f>
        <v>36.07</v>
      </c>
      <c r="C27" s="7">
        <f>8.7+8.22+7.78+9.43+7.66</f>
        <v>41.790000000000006</v>
      </c>
      <c r="D27" s="7"/>
      <c r="E27" s="7"/>
      <c r="F27" s="7"/>
      <c r="G27" s="7"/>
      <c r="H27" s="7"/>
      <c r="I27" s="7"/>
      <c r="J27" s="7"/>
      <c r="K27" s="7"/>
      <c r="L27" s="8">
        <f>0.62+0.62</f>
        <v>1.24</v>
      </c>
      <c r="M27" s="8"/>
      <c r="N27" s="8"/>
      <c r="O27" s="8"/>
      <c r="P27" s="9">
        <f t="shared" si="0"/>
        <v>79.100000000000009</v>
      </c>
    </row>
    <row r="28" spans="1:18" ht="24" customHeight="1" x14ac:dyDescent="0.2">
      <c r="A28" s="13">
        <v>44768</v>
      </c>
      <c r="B28" s="7"/>
      <c r="C28" s="7">
        <f>21.92+20.75+18.86+17.4+15.31</f>
        <v>94.240000000000009</v>
      </c>
      <c r="D28" s="7"/>
      <c r="E28" s="7"/>
      <c r="F28" s="7"/>
      <c r="G28" s="7"/>
      <c r="H28" s="7"/>
      <c r="I28" s="7"/>
      <c r="J28" s="7"/>
      <c r="K28" s="7"/>
      <c r="L28" s="8">
        <v>0.62</v>
      </c>
      <c r="M28" s="8"/>
      <c r="N28" s="8"/>
      <c r="O28" s="8"/>
      <c r="P28" s="9">
        <f t="shared" si="0"/>
        <v>94.860000000000014</v>
      </c>
    </row>
    <row r="29" spans="1:18" ht="24" customHeight="1" x14ac:dyDescent="0.2">
      <c r="A29" s="12">
        <v>44771</v>
      </c>
      <c r="B29" s="7"/>
      <c r="C29" s="7">
        <f>25.32+3.83+3.75+3.55+13.83+12.63</f>
        <v>62.91</v>
      </c>
      <c r="D29" s="7">
        <v>83</v>
      </c>
      <c r="E29" s="7">
        <f>5.21+4.94+19.2+17.56</f>
        <v>46.91</v>
      </c>
      <c r="F29" s="7"/>
      <c r="G29" s="7"/>
      <c r="H29" s="7"/>
      <c r="I29" s="7"/>
      <c r="J29" s="7"/>
      <c r="K29" s="7"/>
      <c r="L29" s="8">
        <f>0.62+0.62+0.62+0.62</f>
        <v>2.48</v>
      </c>
      <c r="M29" s="8"/>
      <c r="N29" s="8"/>
      <c r="O29" s="8"/>
      <c r="P29" s="9">
        <f t="shared" si="0"/>
        <v>195.29999999999998</v>
      </c>
    </row>
    <row r="30" spans="1:18" ht="24" customHeight="1" x14ac:dyDescent="0.2">
      <c r="A30" s="12" t="s">
        <v>30</v>
      </c>
      <c r="B30" s="19">
        <f t="shared" ref="B30:P30" si="1">SUM(B12:B29)</f>
        <v>774.62</v>
      </c>
      <c r="C30" s="19">
        <f t="shared" si="1"/>
        <v>828.04</v>
      </c>
      <c r="D30" s="19">
        <f t="shared" si="1"/>
        <v>1234.32</v>
      </c>
      <c r="E30" s="19">
        <f t="shared" si="1"/>
        <v>236.69000000000003</v>
      </c>
      <c r="F30" s="19">
        <f t="shared" si="1"/>
        <v>37</v>
      </c>
      <c r="G30" s="19">
        <f t="shared" si="1"/>
        <v>165.75</v>
      </c>
      <c r="H30" s="19">
        <f t="shared" si="1"/>
        <v>18.5</v>
      </c>
      <c r="I30" s="19">
        <f t="shared" si="1"/>
        <v>0</v>
      </c>
      <c r="J30" s="19">
        <f t="shared" si="1"/>
        <v>229.75</v>
      </c>
      <c r="K30" s="19">
        <f t="shared" si="1"/>
        <v>148.75</v>
      </c>
      <c r="L30" s="19">
        <f t="shared" si="1"/>
        <v>17.359999999999996</v>
      </c>
      <c r="M30" s="19">
        <f t="shared" si="1"/>
        <v>0</v>
      </c>
      <c r="N30" s="19">
        <f t="shared" si="1"/>
        <v>834.5</v>
      </c>
      <c r="O30" s="19">
        <f t="shared" si="1"/>
        <v>0</v>
      </c>
      <c r="P30" s="17">
        <f t="shared" si="1"/>
        <v>4525.2800000000007</v>
      </c>
      <c r="R30" s="20"/>
    </row>
    <row r="31" spans="1:18" ht="12.75" customHeight="1" x14ac:dyDescent="0.2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23" t="s">
        <v>31</v>
      </c>
      <c r="M31" s="23"/>
      <c r="N31" s="23"/>
      <c r="O31" s="23"/>
      <c r="P31" s="23"/>
    </row>
    <row r="32" spans="1:18" ht="24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</row>
    <row r="33" spans="1:19" ht="24" customHeight="1" x14ac:dyDescent="0.2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20"/>
    </row>
    <row r="35" spans="1:19" x14ac:dyDescent="0.2">
      <c r="S35" s="18" t="s">
        <v>32</v>
      </c>
    </row>
  </sheetData>
  <mergeCells count="21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L31:P31"/>
  </mergeCells>
  <printOptions horizontalCentered="1"/>
  <pageMargins left="0.39374999999999999" right="0.39374999999999999" top="0.196527777777778" bottom="0.196527777777778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2023-05-05T12:47:14Z</dcterms:modified>
  <dc:language>pt-BR</dc:language>
</cp:coreProperties>
</file>