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FEV 25% 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7" i="2" l="1"/>
  <c r="N27" i="2"/>
  <c r="M27" i="2"/>
  <c r="J27" i="2"/>
  <c r="I27" i="2"/>
  <c r="G27" i="2"/>
  <c r="B26" i="2"/>
  <c r="P26" i="2" s="1"/>
  <c r="C25" i="2"/>
  <c r="B25" i="2"/>
  <c r="P25" i="2" s="1"/>
  <c r="K24" i="2"/>
  <c r="K27" i="2" s="1"/>
  <c r="D24" i="2"/>
  <c r="C24" i="2"/>
  <c r="B24" i="2"/>
  <c r="P24" i="2" s="1"/>
  <c r="K23" i="2"/>
  <c r="J23" i="2"/>
  <c r="H23" i="2"/>
  <c r="F23" i="2"/>
  <c r="P23" i="2" s="1"/>
  <c r="P22" i="2"/>
  <c r="B22" i="2"/>
  <c r="L21" i="2"/>
  <c r="C21" i="2"/>
  <c r="P21" i="2" s="1"/>
  <c r="P20" i="2"/>
  <c r="P19" i="2"/>
  <c r="E18" i="2"/>
  <c r="P18" i="2" s="1"/>
  <c r="B18" i="2"/>
  <c r="L17" i="2"/>
  <c r="E17" i="2"/>
  <c r="P17" i="2" s="1"/>
  <c r="D17" i="2"/>
  <c r="B17" i="2"/>
  <c r="B16" i="2"/>
  <c r="P16" i="2" s="1"/>
  <c r="L15" i="2"/>
  <c r="C15" i="2"/>
  <c r="P15" i="2" s="1"/>
  <c r="P14" i="2"/>
  <c r="B14" i="2"/>
  <c r="L13" i="2"/>
  <c r="E13" i="2"/>
  <c r="P13" i="2" s="1"/>
  <c r="L12" i="2"/>
  <c r="L27" i="2" s="1"/>
  <c r="H12" i="2"/>
  <c r="H27" i="2" s="1"/>
  <c r="F12" i="2"/>
  <c r="F27" i="2" s="1"/>
  <c r="E12" i="2"/>
  <c r="E27" i="2" s="1"/>
  <c r="D12" i="2"/>
  <c r="D27" i="2" s="1"/>
  <c r="C12" i="2"/>
  <c r="C27" i="2" s="1"/>
  <c r="B12" i="2"/>
  <c r="P12" i="2" s="1"/>
  <c r="P27" i="2" l="1"/>
  <c r="B27" i="2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<sst xmlns="http://schemas.openxmlformats.org/spreadsheetml/2006/main" count="32" uniqueCount="32">
  <si>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</si>
  <si>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</si>
  <si>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</si>
  <si>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</si>
  <si>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</si>
  <si>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</si>
  <si>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</si>
  <si>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</si>
  <si>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</si>
  <si>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</si>
  <si>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</si>
  <si>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</si>
  <si>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</si>
  <si>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</si>
  <si>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</si>
  <si>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</si>
  <si>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</si>
  <si>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</si>
  <si>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</si>
  <si>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</si>
  <si>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</si>
  <si>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</si>
  <si>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</si>
  <si>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</si>
  <si>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</si>
  <si>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</si>
  <si>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</si>
  <si>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</si>
  <si>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</si>
  <si>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</si>
  <si>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</si>
  <si>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 xml:space="preserve"> Macapá-AP, 28  de fevereiro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</si>
</sst>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31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6" fontId="3" fillId="4" borderId="3" xfId="1" applyFont="1" applyFill="1" applyBorder="1" applyAlignment="1" applyProtection="1"/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4" borderId="7" xfId="1" applyFont="1" applyFill="1" applyBorder="1" applyAlignment="1" applyProtection="1"/>
    <xf numFmtId="166" fontId="1" fillId="4" borderId="4" xfId="1" applyFont="1" applyFill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1" fillId="0" borderId="0" xfId="1" applyFont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R27" activeCellId="1" sqref="R21:V23 R27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5">
        <v>44593</v>
      </c>
      <c r="B6" s="25"/>
      <c r="L6" s="26"/>
      <c r="M6" s="26"/>
      <c r="N6" s="26"/>
      <c r="O6" s="26"/>
    </row>
    <row r="7" spans="1:16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8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5" customHeight="1" x14ac:dyDescent="0.2">
      <c r="A9" s="29"/>
      <c r="B9" s="30" t="s">
        <v>15</v>
      </c>
      <c r="C9" s="30" t="s">
        <v>16</v>
      </c>
      <c r="D9" s="30" t="s">
        <v>17</v>
      </c>
      <c r="E9" s="30" t="s">
        <v>18</v>
      </c>
      <c r="F9" s="30" t="s">
        <v>19</v>
      </c>
      <c r="G9" s="30" t="s">
        <v>20</v>
      </c>
      <c r="H9" s="30" t="s">
        <v>21</v>
      </c>
      <c r="I9" s="30" t="s">
        <v>22</v>
      </c>
      <c r="J9" s="30" t="s">
        <v>23</v>
      </c>
      <c r="K9" s="30" t="s">
        <v>24</v>
      </c>
      <c r="L9" s="22" t="s">
        <v>25</v>
      </c>
      <c r="M9" s="22" t="s">
        <v>26</v>
      </c>
      <c r="N9" s="22" t="s">
        <v>27</v>
      </c>
      <c r="O9" s="22" t="s">
        <v>28</v>
      </c>
      <c r="P9" s="23" t="s">
        <v>29</v>
      </c>
    </row>
    <row r="10" spans="1:16" ht="11.25" customHeight="1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2"/>
      <c r="M10" s="22"/>
      <c r="N10" s="22"/>
      <c r="O10" s="22"/>
      <c r="P10" s="23"/>
    </row>
    <row r="11" spans="1:16" ht="11.25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2"/>
      <c r="M11" s="22"/>
      <c r="N11" s="22"/>
      <c r="O11" s="22"/>
      <c r="P11" s="23"/>
    </row>
    <row r="12" spans="1:16" ht="24" customHeight="1" x14ac:dyDescent="0.2">
      <c r="A12" s="9">
        <v>44228</v>
      </c>
      <c r="B12" s="10">
        <f>111.78+26.3+111.78+111.78+26.3+111.78+26.3+111.78+111.78+26.3+26.3+26.3+26.3+111.78+111.78+26.3+111.78+111.78+26.3+111.78+111.78+26.3+26.3+26.3+26.3+111.78+111.78+111.78+111.78+111.78+26.3+26.3+55.89+26.3+26.3+26.3+111.78+26.3+26.3+26.3+26.3+26.3+111.78+111.78+111.78</f>
        <v>3008.1700000000019</v>
      </c>
      <c r="C12" s="6">
        <f>36.47+12.06+13.24+3.41+3.6+3.68+72.78</f>
        <v>145.24</v>
      </c>
      <c r="D12" s="10">
        <f>73.4+73.4+155.34+73.4+311.95+155.34+311.95+311.95+468.35+311.95+311.95+311.95+73.4+73.4+311.95+73.4</f>
        <v>3403.0799999999995</v>
      </c>
      <c r="E12" s="10">
        <f>16.78+18.38+4.73+5.01+19.3+17.15+18.77</f>
        <v>100.11999999999999</v>
      </c>
      <c r="F12" s="10">
        <f>18.5</f>
        <v>18.5</v>
      </c>
      <c r="G12" s="10"/>
      <c r="H12" s="10">
        <f>18.5</f>
        <v>18.5</v>
      </c>
      <c r="I12" s="10"/>
      <c r="J12" s="10"/>
      <c r="K12" s="10"/>
      <c r="L12" s="7">
        <f>0.62+0.62+0.62+0.62+0.62</f>
        <v>3.1</v>
      </c>
      <c r="M12" s="7"/>
      <c r="N12" s="7"/>
      <c r="O12" s="7"/>
      <c r="P12" s="8">
        <f t="shared" ref="P12:P26" si="0">SUM(B12:L12)</f>
        <v>6696.7100000000019</v>
      </c>
    </row>
    <row r="13" spans="1:16" ht="24" customHeight="1" x14ac:dyDescent="0.2">
      <c r="A13" s="11">
        <v>44229</v>
      </c>
      <c r="B13" s="10"/>
      <c r="C13" s="6"/>
      <c r="D13" s="10"/>
      <c r="E13" s="10">
        <f>24.05+20.14+22.06+22.68</f>
        <v>88.93</v>
      </c>
      <c r="F13" s="10"/>
      <c r="G13" s="10"/>
      <c r="H13" s="10"/>
      <c r="I13" s="10"/>
      <c r="J13" s="10"/>
      <c r="K13" s="10"/>
      <c r="L13" s="7">
        <f>0.62</f>
        <v>0.62</v>
      </c>
      <c r="M13" s="7"/>
      <c r="N13" s="7"/>
      <c r="O13" s="7"/>
      <c r="P13" s="8">
        <f t="shared" si="0"/>
        <v>89.550000000000011</v>
      </c>
    </row>
    <row r="14" spans="1:16" ht="24" customHeight="1" x14ac:dyDescent="0.2">
      <c r="A14" s="11">
        <v>44230</v>
      </c>
      <c r="B14" s="10">
        <f>65.75</f>
        <v>65.75</v>
      </c>
      <c r="C14" s="6"/>
      <c r="D14" s="10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8">
        <f t="shared" si="0"/>
        <v>65.75</v>
      </c>
    </row>
    <row r="15" spans="1:16" ht="24" customHeight="1" x14ac:dyDescent="0.2">
      <c r="A15" s="11">
        <v>44599</v>
      </c>
      <c r="B15" s="6"/>
      <c r="C15" s="6">
        <f>29.37</f>
        <v>29.37</v>
      </c>
      <c r="D15" s="10"/>
      <c r="E15" s="10"/>
      <c r="F15" s="10"/>
      <c r="G15" s="10"/>
      <c r="H15" s="10"/>
      <c r="I15" s="10"/>
      <c r="J15" s="10"/>
      <c r="K15" s="10"/>
      <c r="L15" s="7">
        <f>0.62</f>
        <v>0.62</v>
      </c>
      <c r="M15" s="7"/>
      <c r="N15" s="7"/>
      <c r="O15" s="7"/>
      <c r="P15" s="8">
        <f t="shared" si="0"/>
        <v>29.990000000000002</v>
      </c>
    </row>
    <row r="16" spans="1:16" ht="24" customHeight="1" x14ac:dyDescent="0.2">
      <c r="A16" s="12">
        <v>44600</v>
      </c>
      <c r="B16" s="6">
        <f>32.88</f>
        <v>32.880000000000003</v>
      </c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8">
        <f t="shared" si="0"/>
        <v>32.880000000000003</v>
      </c>
    </row>
    <row r="17" spans="1:16" ht="24" customHeight="1" x14ac:dyDescent="0.2">
      <c r="A17" s="12">
        <v>44601</v>
      </c>
      <c r="B17" s="6">
        <f>32.88</f>
        <v>32.880000000000003</v>
      </c>
      <c r="C17" s="6"/>
      <c r="D17" s="6">
        <f>16.68+33.36</f>
        <v>50.04</v>
      </c>
      <c r="E17" s="6">
        <f>21.42+42.82</f>
        <v>64.240000000000009</v>
      </c>
      <c r="F17" s="6"/>
      <c r="G17" s="6"/>
      <c r="H17" s="6"/>
      <c r="I17" s="6"/>
      <c r="J17" s="6">
        <v>34</v>
      </c>
      <c r="K17" s="6">
        <v>21.25</v>
      </c>
      <c r="L17" s="7">
        <f>0.62+0.62</f>
        <v>1.24</v>
      </c>
      <c r="M17" s="7"/>
      <c r="N17" s="7"/>
      <c r="O17" s="7"/>
      <c r="P17" s="8">
        <f t="shared" si="0"/>
        <v>203.65000000000003</v>
      </c>
    </row>
    <row r="18" spans="1:16" ht="24" customHeight="1" x14ac:dyDescent="0.2">
      <c r="A18" s="12">
        <v>44603</v>
      </c>
      <c r="B18" s="6">
        <f>118.35+118.35</f>
        <v>236.7</v>
      </c>
      <c r="C18" s="6"/>
      <c r="D18" s="6"/>
      <c r="E18" s="6">
        <f>204.95+222.79</f>
        <v>427.74</v>
      </c>
      <c r="F18" s="6"/>
      <c r="G18" s="6"/>
      <c r="H18" s="6"/>
      <c r="I18" s="6"/>
      <c r="J18" s="6"/>
      <c r="K18" s="6"/>
      <c r="L18" s="7">
        <v>0.62</v>
      </c>
      <c r="M18" s="7"/>
      <c r="N18" s="7"/>
      <c r="O18" s="7"/>
      <c r="P18" s="8">
        <f t="shared" si="0"/>
        <v>665.06000000000006</v>
      </c>
    </row>
    <row r="19" spans="1:16" ht="24" customHeight="1" x14ac:dyDescent="0.2">
      <c r="A19" s="12">
        <v>44607</v>
      </c>
      <c r="B19" s="6"/>
      <c r="C19" s="6"/>
      <c r="D19" s="6">
        <v>495.9</v>
      </c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8">
        <f t="shared" si="0"/>
        <v>495.9</v>
      </c>
    </row>
    <row r="20" spans="1:16" ht="24" customHeight="1" x14ac:dyDescent="0.2">
      <c r="A20" s="12">
        <v>44608</v>
      </c>
      <c r="B20" s="6">
        <v>118.35</v>
      </c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8">
        <f t="shared" si="0"/>
        <v>118.35</v>
      </c>
    </row>
    <row r="21" spans="1:16" ht="24" customHeight="1" x14ac:dyDescent="0.2">
      <c r="A21" s="12">
        <v>44609</v>
      </c>
      <c r="B21" s="6">
        <v>10.96</v>
      </c>
      <c r="C21" s="6">
        <f>11.22+13.21+14.03+13.66+12.46</f>
        <v>64.580000000000013</v>
      </c>
      <c r="D21" s="6"/>
      <c r="E21" s="6"/>
      <c r="F21" s="6"/>
      <c r="G21" s="6"/>
      <c r="H21" s="6"/>
      <c r="I21" s="6"/>
      <c r="J21" s="6"/>
      <c r="K21" s="6"/>
      <c r="L21" s="7">
        <f>0.62</f>
        <v>0.62</v>
      </c>
      <c r="M21" s="7"/>
      <c r="N21" s="7"/>
      <c r="O21" s="7"/>
      <c r="P21" s="8">
        <f t="shared" si="0"/>
        <v>76.160000000000025</v>
      </c>
    </row>
    <row r="22" spans="1:16" ht="24" customHeight="1" x14ac:dyDescent="0.2">
      <c r="A22" s="12">
        <v>44610</v>
      </c>
      <c r="B22" s="6">
        <f>118.35+59.18</f>
        <v>177.53</v>
      </c>
      <c r="C22" s="6"/>
      <c r="D22" s="6"/>
      <c r="E22" s="6"/>
      <c r="F22" s="6"/>
      <c r="G22" s="6"/>
      <c r="H22" s="6"/>
      <c r="I22" s="6"/>
      <c r="J22" s="6">
        <v>34</v>
      </c>
      <c r="K22" s="6">
        <v>21.25</v>
      </c>
      <c r="L22" s="7"/>
      <c r="M22" s="7"/>
      <c r="N22" s="7"/>
      <c r="O22" s="7"/>
      <c r="P22" s="8">
        <f t="shared" si="0"/>
        <v>232.78</v>
      </c>
    </row>
    <row r="23" spans="1:16" ht="24" customHeight="1" x14ac:dyDescent="0.2">
      <c r="A23" s="12">
        <v>44613</v>
      </c>
      <c r="B23" s="6"/>
      <c r="C23" s="6"/>
      <c r="D23" s="6"/>
      <c r="E23" s="6"/>
      <c r="F23" s="6">
        <f>18.5</f>
        <v>18.5</v>
      </c>
      <c r="G23" s="6"/>
      <c r="H23" s="6">
        <f>18.5</f>
        <v>18.5</v>
      </c>
      <c r="I23" s="6"/>
      <c r="J23" s="6">
        <f>34</f>
        <v>34</v>
      </c>
      <c r="K23" s="6">
        <f>21.25</f>
        <v>21.25</v>
      </c>
      <c r="L23" s="7"/>
      <c r="M23" s="7"/>
      <c r="N23" s="7"/>
      <c r="O23" s="7"/>
      <c r="P23" s="8">
        <f t="shared" si="0"/>
        <v>92.25</v>
      </c>
    </row>
    <row r="24" spans="1:16" ht="24" customHeight="1" x14ac:dyDescent="0.2">
      <c r="A24" s="12">
        <v>44614</v>
      </c>
      <c r="B24" s="6">
        <f>65.75+10.96</f>
        <v>76.710000000000008</v>
      </c>
      <c r="C24" s="6">
        <f>4.68+12.46+13.66+13.38+13.64</f>
        <v>57.82</v>
      </c>
      <c r="D24" s="6">
        <f>164.48</f>
        <v>164.48</v>
      </c>
      <c r="E24" s="6"/>
      <c r="F24" s="6"/>
      <c r="G24" s="6"/>
      <c r="H24" s="6"/>
      <c r="I24" s="6"/>
      <c r="J24" s="6"/>
      <c r="K24" s="6">
        <f>21.25+21.25+34</f>
        <v>76.5</v>
      </c>
      <c r="L24" s="7">
        <v>0.62</v>
      </c>
      <c r="M24" s="7"/>
      <c r="N24" s="7"/>
      <c r="O24" s="7"/>
      <c r="P24" s="8">
        <f t="shared" si="0"/>
        <v>376.13</v>
      </c>
    </row>
    <row r="25" spans="1:16" ht="24" customHeight="1" x14ac:dyDescent="0.2">
      <c r="A25" s="12">
        <v>44615</v>
      </c>
      <c r="B25" s="6">
        <f>32.88+26.3</f>
        <v>59.180000000000007</v>
      </c>
      <c r="C25" s="6">
        <f>33.76</f>
        <v>33.76</v>
      </c>
      <c r="D25" s="6"/>
      <c r="E25" s="6"/>
      <c r="F25" s="6"/>
      <c r="G25" s="6"/>
      <c r="H25" s="6"/>
      <c r="I25" s="6"/>
      <c r="J25" s="6"/>
      <c r="K25" s="6"/>
      <c r="L25" s="7">
        <v>0.62</v>
      </c>
      <c r="M25" s="7"/>
      <c r="N25" s="7"/>
      <c r="O25" s="7"/>
      <c r="P25" s="8">
        <f t="shared" si="0"/>
        <v>93.56</v>
      </c>
    </row>
    <row r="26" spans="1:16" ht="24" customHeight="1" x14ac:dyDescent="0.2">
      <c r="A26" s="12">
        <v>44617</v>
      </c>
      <c r="B26" s="6">
        <f>26.3+26.3</f>
        <v>52.6</v>
      </c>
      <c r="C26" s="6"/>
      <c r="D26" s="6"/>
      <c r="E26" s="6"/>
      <c r="F26" s="6"/>
      <c r="G26" s="6"/>
      <c r="H26" s="6"/>
      <c r="I26" s="6"/>
      <c r="K26" s="6"/>
      <c r="L26" s="7"/>
      <c r="M26" s="7"/>
      <c r="N26" s="7"/>
      <c r="O26" s="7"/>
      <c r="P26" s="8">
        <f t="shared" si="0"/>
        <v>52.6</v>
      </c>
    </row>
    <row r="27" spans="1:16" ht="24" customHeight="1" x14ac:dyDescent="0.2">
      <c r="A27" s="11" t="s">
        <v>30</v>
      </c>
      <c r="B27" s="17">
        <f t="shared" ref="B27:I27" si="1">SUM(B12:B26)</f>
        <v>3871.7100000000019</v>
      </c>
      <c r="C27" s="18">
        <f t="shared" si="1"/>
        <v>330.77000000000004</v>
      </c>
      <c r="D27" s="18">
        <f t="shared" si="1"/>
        <v>4113.4999999999991</v>
      </c>
      <c r="E27" s="18">
        <f t="shared" si="1"/>
        <v>681.03</v>
      </c>
      <c r="F27" s="18">
        <f t="shared" si="1"/>
        <v>37</v>
      </c>
      <c r="G27" s="19">
        <f t="shared" si="1"/>
        <v>0</v>
      </c>
      <c r="H27" s="18">
        <f t="shared" si="1"/>
        <v>37</v>
      </c>
      <c r="I27" s="19">
        <f t="shared" si="1"/>
        <v>0</v>
      </c>
      <c r="J27" s="18">
        <f>SUM(J12:J25)</f>
        <v>102</v>
      </c>
      <c r="K27" s="18">
        <f t="shared" ref="K27:P27" si="2">SUM(K12:K26)</f>
        <v>140.25</v>
      </c>
      <c r="L27" s="18">
        <f t="shared" si="2"/>
        <v>8.06</v>
      </c>
      <c r="M27" s="19">
        <f t="shared" si="2"/>
        <v>0</v>
      </c>
      <c r="N27" s="19">
        <f t="shared" si="2"/>
        <v>0</v>
      </c>
      <c r="O27" s="20">
        <f t="shared" si="2"/>
        <v>0</v>
      </c>
      <c r="P27" s="13">
        <f t="shared" si="2"/>
        <v>9321.3200000000015</v>
      </c>
    </row>
    <row r="28" spans="1:16" ht="15" customHeight="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4" t="s">
        <v>31</v>
      </c>
      <c r="M28" s="24"/>
      <c r="N28" s="24"/>
      <c r="O28" s="24"/>
      <c r="P28" s="24"/>
    </row>
    <row r="29" spans="1:16" ht="24" customHeight="1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</row>
    <row r="30" spans="1:16" ht="24" customHeight="1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1"/>
      <c r="M30" s="15"/>
      <c r="N30" s="15"/>
      <c r="O30" s="15"/>
      <c r="P30" s="16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28:P28"/>
  </mergeCells>
  <pageMargins left="0.51180555555555596" right="0.51180555555555596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25%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2023-05-05T13:06:38Z</dcterms:modified>
  <dc:language>pt-BR</dc:language>
</cp:coreProperties>
</file>