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AGOSTO 25% 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6" i="8" l="1"/>
  <c r="N26" i="8"/>
  <c r="M26" i="8"/>
  <c r="L26" i="8"/>
  <c r="I26" i="8"/>
  <c r="H26" i="8"/>
  <c r="G26" i="8"/>
  <c r="F26" i="8"/>
  <c r="D26" i="8"/>
  <c r="L25" i="8"/>
  <c r="E25" i="8"/>
  <c r="D25" i="8"/>
  <c r="C25" i="8"/>
  <c r="P25" i="8" s="1"/>
  <c r="P24" i="8"/>
  <c r="P23" i="8"/>
  <c r="B23" i="8"/>
  <c r="D22" i="8"/>
  <c r="P22" i="8" s="1"/>
  <c r="L21" i="8"/>
  <c r="K21" i="8"/>
  <c r="J21" i="8"/>
  <c r="P21" i="8" s="1"/>
  <c r="E21" i="8"/>
  <c r="D21" i="8"/>
  <c r="P20" i="8"/>
  <c r="P19" i="8"/>
  <c r="C19" i="8"/>
  <c r="B19" i="8"/>
  <c r="P18" i="8"/>
  <c r="P17" i="8"/>
  <c r="C17" i="8"/>
  <c r="K16" i="8"/>
  <c r="K26" i="8" s="1"/>
  <c r="J16" i="8"/>
  <c r="J26" i="8" s="1"/>
  <c r="C16" i="8"/>
  <c r="B16" i="8"/>
  <c r="P16" i="8" s="1"/>
  <c r="B15" i="8"/>
  <c r="P15" i="8" s="1"/>
  <c r="L14" i="8"/>
  <c r="E14" i="8"/>
  <c r="D14" i="8"/>
  <c r="P14" i="8" s="1"/>
  <c r="P13" i="8"/>
  <c r="L12" i="8"/>
  <c r="E12" i="8"/>
  <c r="E26" i="8" s="1"/>
  <c r="D12" i="8"/>
  <c r="C12" i="8"/>
  <c r="C26" i="8" s="1"/>
  <c r="B12" i="8"/>
  <c r="B26" i="8" s="1"/>
  <c r="P12" i="8" l="1"/>
  <c r="P26" i="8" s="1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<sst xmlns="http://schemas.openxmlformats.org/spreadsheetml/2006/main" count="32" uniqueCount="32">
  <si>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</si>
  <si>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</si>
  <si>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</si>
  <si>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</si>
  <si>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</si>
  <si>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</si>
  <si>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</si>
  <si>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</si>
  <si>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</si>
  <si>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</si>
  <si>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</si>
  <si>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</si>
  <si>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</si>
  <si>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</si>
  <si>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</si>
  <si>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</si>
  <si>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</si>
  <si>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</si>
  <si>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</si>
  <si>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</si>
  <si>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</si>
  <si>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</si>
  <si>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</si>
  <si>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</si>
  <si>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</si>
  <si>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</si>
  <si>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</si>
  <si>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</si>
  <si>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</si>
  <si>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</si>
  <si>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</si>
  <si>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>Macapá-AP, 31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</si>
</sst>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28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166" fontId="1" fillId="3" borderId="7" xfId="1" applyFont="1" applyFill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topLeftCell="A4" zoomScaleNormal="100" workbookViewId="0">
      <pane ySplit="8" topLeftCell="A24" activePane="bottomLeft" state="frozen"/>
      <selection activeCell="A4" sqref="A4"/>
      <selection pane="bottomLeft" activeCell="H31" activeCellId="1" sqref="R21:V23 H31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3">
        <v>44774</v>
      </c>
      <c r="B6" s="23"/>
      <c r="L6" s="24"/>
      <c r="M6" s="24"/>
      <c r="N6" s="24"/>
      <c r="O6" s="24"/>
    </row>
    <row r="7" spans="1:16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  <c r="M7" s="26"/>
      <c r="N7" s="26"/>
      <c r="O7" s="26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1.25" customHeight="1" x14ac:dyDescent="0.2">
      <c r="A9" s="27"/>
      <c r="B9" s="27" t="s">
        <v>15</v>
      </c>
      <c r="C9" s="27" t="s">
        <v>16</v>
      </c>
      <c r="D9" s="27" t="s">
        <v>17</v>
      </c>
      <c r="E9" s="27" t="s">
        <v>18</v>
      </c>
      <c r="F9" s="27" t="s">
        <v>19</v>
      </c>
      <c r="G9" s="27" t="s">
        <v>20</v>
      </c>
      <c r="H9" s="27" t="s">
        <v>21</v>
      </c>
      <c r="I9" s="27" t="s">
        <v>22</v>
      </c>
      <c r="J9" s="27" t="s">
        <v>23</v>
      </c>
      <c r="K9" s="27" t="s">
        <v>24</v>
      </c>
      <c r="L9" s="20" t="s">
        <v>25</v>
      </c>
      <c r="M9" s="20" t="s">
        <v>26</v>
      </c>
      <c r="N9" s="20" t="s">
        <v>27</v>
      </c>
      <c r="O9" s="20" t="s">
        <v>28</v>
      </c>
      <c r="P9" s="21" t="s">
        <v>29</v>
      </c>
    </row>
    <row r="10" spans="1:16" ht="31.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0"/>
      <c r="M10" s="20"/>
      <c r="N10" s="20"/>
      <c r="O10" s="20"/>
      <c r="P10" s="21"/>
    </row>
    <row r="11" spans="1:16" ht="13.5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0"/>
      <c r="M11" s="20"/>
      <c r="N11" s="20"/>
      <c r="O11" s="20"/>
      <c r="P11" s="21"/>
    </row>
    <row r="12" spans="1:16" ht="23.25" customHeight="1" x14ac:dyDescent="0.2">
      <c r="A12" s="6">
        <v>44410</v>
      </c>
      <c r="B12" s="7">
        <f>13.87+30.23+11.47+13.76+29.8+49.66</f>
        <v>148.79</v>
      </c>
      <c r="C12" s="7">
        <f>15.64+15.66+15.36+14.52+14.16+12.94+3.12+5.18+14.16+9.68+10.23+18.87+7.41+17.52+17.07+15.61</f>
        <v>207.13</v>
      </c>
      <c r="D12" s="7">
        <f>310.42</f>
        <v>310.42</v>
      </c>
      <c r="E12" s="7">
        <f>103.84</f>
        <v>103.84</v>
      </c>
      <c r="F12" s="7"/>
      <c r="G12" s="7">
        <v>55.8</v>
      </c>
      <c r="H12" s="7"/>
      <c r="I12" s="7"/>
      <c r="J12" s="7"/>
      <c r="K12" s="7"/>
      <c r="L12" s="8">
        <f>0.62+0.62+0.62+0.62+0.62+0.62+0.62</f>
        <v>4.34</v>
      </c>
      <c r="M12" s="8"/>
      <c r="N12" s="8"/>
      <c r="O12" s="8"/>
      <c r="P12" s="9">
        <f t="shared" ref="P12:P25" si="0">SUM(B12:L12)</f>
        <v>830.31999999999994</v>
      </c>
    </row>
    <row r="13" spans="1:16" ht="24" customHeight="1" x14ac:dyDescent="0.2">
      <c r="A13" s="6">
        <v>44412</v>
      </c>
      <c r="B13" s="7">
        <v>30.28</v>
      </c>
      <c r="C13" s="7"/>
      <c r="D13" s="7"/>
      <c r="E13" s="7"/>
      <c r="F13" s="7"/>
      <c r="G13" s="7"/>
      <c r="H13" s="7"/>
      <c r="I13" s="7"/>
      <c r="J13" s="7">
        <v>34</v>
      </c>
      <c r="K13" s="7">
        <v>21.25</v>
      </c>
      <c r="L13" s="8"/>
      <c r="M13" s="8"/>
      <c r="N13" s="8"/>
      <c r="O13" s="8"/>
      <c r="P13" s="9">
        <f t="shared" si="0"/>
        <v>85.53</v>
      </c>
    </row>
    <row r="14" spans="1:16" ht="24" customHeight="1" x14ac:dyDescent="0.2">
      <c r="A14" s="10">
        <v>44413</v>
      </c>
      <c r="B14" s="11"/>
      <c r="C14" s="7"/>
      <c r="D14" s="11">
        <f>17.6+35.19</f>
        <v>52.79</v>
      </c>
      <c r="E14" s="11">
        <f>19.84+39.68</f>
        <v>59.519999999999996</v>
      </c>
      <c r="F14" s="11"/>
      <c r="G14" s="11"/>
      <c r="H14" s="11"/>
      <c r="I14" s="11"/>
      <c r="J14" s="11"/>
      <c r="K14" s="11"/>
      <c r="L14" s="8">
        <f>0.62+0.62</f>
        <v>1.24</v>
      </c>
      <c r="M14" s="8"/>
      <c r="N14" s="8"/>
      <c r="O14" s="8"/>
      <c r="P14" s="9">
        <f t="shared" si="0"/>
        <v>113.55</v>
      </c>
    </row>
    <row r="15" spans="1:16" ht="24" customHeight="1" x14ac:dyDescent="0.2">
      <c r="A15" s="10">
        <v>44781</v>
      </c>
      <c r="B15" s="11">
        <f>151.42+151.42</f>
        <v>302.83999999999997</v>
      </c>
      <c r="C15" s="7"/>
      <c r="D15" s="11"/>
      <c r="E15" s="11"/>
      <c r="F15" s="11"/>
      <c r="G15" s="11"/>
      <c r="H15" s="11"/>
      <c r="I15" s="11"/>
      <c r="J15" s="11"/>
      <c r="K15" s="11"/>
      <c r="L15" s="8"/>
      <c r="M15" s="8"/>
      <c r="N15" s="8"/>
      <c r="O15" s="8"/>
      <c r="P15" s="9">
        <f t="shared" si="0"/>
        <v>302.83999999999997</v>
      </c>
    </row>
    <row r="16" spans="1:16" ht="24" customHeight="1" x14ac:dyDescent="0.2">
      <c r="A16" s="10">
        <v>44417</v>
      </c>
      <c r="B16" s="11">
        <f>13.87</f>
        <v>13.87</v>
      </c>
      <c r="C16" s="7">
        <f>17.55+17.11</f>
        <v>34.659999999999997</v>
      </c>
      <c r="D16" s="11"/>
      <c r="E16" s="11"/>
      <c r="F16" s="11"/>
      <c r="G16" s="11"/>
      <c r="H16" s="11"/>
      <c r="I16" s="11"/>
      <c r="J16" s="11">
        <f>34</f>
        <v>34</v>
      </c>
      <c r="K16" s="11">
        <f>21.25</f>
        <v>21.25</v>
      </c>
      <c r="L16" s="8">
        <v>0.62</v>
      </c>
      <c r="M16" s="8"/>
      <c r="N16" s="8"/>
      <c r="O16" s="8"/>
      <c r="P16" s="9">
        <f t="shared" si="0"/>
        <v>104.4</v>
      </c>
    </row>
    <row r="17" spans="1:16" ht="24" customHeight="1" x14ac:dyDescent="0.2">
      <c r="A17" s="10">
        <v>44783</v>
      </c>
      <c r="B17" s="11"/>
      <c r="C17" s="7">
        <f>6.35+35.18+24.8</f>
        <v>66.33</v>
      </c>
      <c r="D17" s="11"/>
      <c r="E17" s="11"/>
      <c r="F17" s="11"/>
      <c r="G17" s="11"/>
      <c r="H17" s="11"/>
      <c r="I17" s="11"/>
      <c r="J17" s="11">
        <v>34</v>
      </c>
      <c r="K17" s="11">
        <v>21.25</v>
      </c>
      <c r="L17" s="8">
        <v>0.62</v>
      </c>
      <c r="M17" s="8"/>
      <c r="N17" s="8"/>
      <c r="O17" s="8"/>
      <c r="P17" s="9">
        <f t="shared" si="0"/>
        <v>122.2</v>
      </c>
    </row>
    <row r="18" spans="1:16" ht="24" customHeight="1" x14ac:dyDescent="0.2">
      <c r="A18" s="10">
        <v>44419</v>
      </c>
      <c r="B18" s="11">
        <v>50.47</v>
      </c>
      <c r="C18" s="7"/>
      <c r="D18" s="11">
        <v>210.43</v>
      </c>
      <c r="E18" s="11"/>
      <c r="F18" s="11"/>
      <c r="G18" s="11"/>
      <c r="H18" s="11"/>
      <c r="I18" s="11"/>
      <c r="J18" s="11"/>
      <c r="K18" s="11"/>
      <c r="L18" s="8">
        <v>0.62</v>
      </c>
      <c r="M18" s="8"/>
      <c r="N18" s="8"/>
      <c r="O18" s="8"/>
      <c r="P18" s="9">
        <f t="shared" si="0"/>
        <v>261.52</v>
      </c>
    </row>
    <row r="19" spans="1:16" ht="24" customHeight="1" x14ac:dyDescent="0.2">
      <c r="A19" s="12">
        <v>44420</v>
      </c>
      <c r="B19" s="11">
        <f>7.5</f>
        <v>7.5</v>
      </c>
      <c r="C19" s="7">
        <f>4.21+5.68+3.47+10.33+11.99+10.9</f>
        <v>46.58</v>
      </c>
      <c r="D19" s="11"/>
      <c r="E19" s="11"/>
      <c r="F19" s="11"/>
      <c r="G19" s="11"/>
      <c r="H19" s="11"/>
      <c r="I19" s="11">
        <v>2.04</v>
      </c>
      <c r="J19" s="11"/>
      <c r="K19" s="11"/>
      <c r="L19" s="8">
        <v>0.62</v>
      </c>
      <c r="M19" s="8"/>
      <c r="N19" s="8"/>
      <c r="O19" s="8"/>
      <c r="P19" s="9">
        <f t="shared" si="0"/>
        <v>56.739999999999995</v>
      </c>
    </row>
    <row r="20" spans="1:16" ht="24" customHeight="1" x14ac:dyDescent="0.2">
      <c r="A20" s="12">
        <v>44788</v>
      </c>
      <c r="B20" s="11"/>
      <c r="C20" s="7"/>
      <c r="D20" s="11"/>
      <c r="E20" s="11"/>
      <c r="F20" s="11">
        <v>18.5</v>
      </c>
      <c r="G20" s="11"/>
      <c r="H20" s="11"/>
      <c r="I20" s="11"/>
      <c r="J20" s="11">
        <v>34</v>
      </c>
      <c r="K20" s="11">
        <v>21.25</v>
      </c>
      <c r="L20" s="8"/>
      <c r="M20" s="8"/>
      <c r="N20" s="8"/>
      <c r="O20" s="8"/>
      <c r="P20" s="9">
        <f t="shared" si="0"/>
        <v>73.75</v>
      </c>
    </row>
    <row r="21" spans="1:16" ht="24" customHeight="1" x14ac:dyDescent="0.2">
      <c r="A21" s="12">
        <v>44424</v>
      </c>
      <c r="B21" s="11"/>
      <c r="C21" s="7"/>
      <c r="D21" s="11">
        <f>25.81</f>
        <v>25.81</v>
      </c>
      <c r="E21" s="11">
        <f>24.34+29.72</f>
        <v>54.06</v>
      </c>
      <c r="F21" s="11"/>
      <c r="G21" s="11"/>
      <c r="H21" s="11"/>
      <c r="I21" s="11"/>
      <c r="J21" s="11">
        <f>34+34</f>
        <v>68</v>
      </c>
      <c r="K21" s="11">
        <f>21.25+21.25</f>
        <v>42.5</v>
      </c>
      <c r="L21" s="8">
        <f>0.62</f>
        <v>0.62</v>
      </c>
      <c r="M21" s="8"/>
      <c r="N21" s="8"/>
      <c r="O21" s="8"/>
      <c r="P21" s="9">
        <f t="shared" si="0"/>
        <v>190.99</v>
      </c>
    </row>
    <row r="22" spans="1:16" ht="24" customHeight="1" x14ac:dyDescent="0.2">
      <c r="A22" s="12">
        <v>44426</v>
      </c>
      <c r="B22" s="7"/>
      <c r="C22" s="7"/>
      <c r="D22" s="11">
        <f>210.43+422.59</f>
        <v>633.02</v>
      </c>
      <c r="E22" s="11"/>
      <c r="F22" s="11"/>
      <c r="G22" s="11"/>
      <c r="H22" s="11"/>
      <c r="I22" s="11"/>
      <c r="J22" s="11"/>
      <c r="K22" s="11"/>
      <c r="L22" s="8"/>
      <c r="M22" s="8"/>
      <c r="N22" s="8"/>
      <c r="O22" s="8"/>
      <c r="P22" s="9">
        <f t="shared" si="0"/>
        <v>633.02</v>
      </c>
    </row>
    <row r="23" spans="1:16" ht="24" customHeight="1" x14ac:dyDescent="0.2">
      <c r="A23" s="12">
        <v>44792</v>
      </c>
      <c r="B23" s="7">
        <f>29.94+29.94</f>
        <v>59.88</v>
      </c>
      <c r="C23" s="7"/>
      <c r="D23" s="11"/>
      <c r="E23" s="11"/>
      <c r="F23" s="11">
        <v>18.5</v>
      </c>
      <c r="G23" s="11"/>
      <c r="H23" s="11"/>
      <c r="I23" s="11"/>
      <c r="J23" s="11"/>
      <c r="K23" s="11"/>
      <c r="L23" s="8"/>
      <c r="M23" s="8"/>
      <c r="N23" s="8"/>
      <c r="O23" s="8"/>
      <c r="P23" s="9">
        <f t="shared" si="0"/>
        <v>78.38</v>
      </c>
    </row>
    <row r="24" spans="1:16" ht="24" customHeight="1" x14ac:dyDescent="0.2">
      <c r="A24" s="12">
        <v>44431</v>
      </c>
      <c r="B24" s="7">
        <v>30.28</v>
      </c>
      <c r="C24" s="7"/>
      <c r="D24" s="11"/>
      <c r="E24" s="11"/>
      <c r="F24" s="11"/>
      <c r="G24" s="11"/>
      <c r="H24" s="11"/>
      <c r="I24" s="11"/>
      <c r="J24" s="11"/>
      <c r="K24" s="11"/>
      <c r="L24" s="8">
        <v>0.62</v>
      </c>
      <c r="M24" s="8"/>
      <c r="N24" s="8"/>
      <c r="O24" s="8"/>
      <c r="P24" s="9">
        <f t="shared" si="0"/>
        <v>30.900000000000002</v>
      </c>
    </row>
    <row r="25" spans="1:16" ht="24" customHeight="1" x14ac:dyDescent="0.2">
      <c r="A25" s="13">
        <v>44439</v>
      </c>
      <c r="B25" s="7">
        <v>30.67</v>
      </c>
      <c r="C25" s="7">
        <f>3.86+3.78+3.57+13.93+12.72</f>
        <v>37.86</v>
      </c>
      <c r="D25" s="7">
        <f>84.21</f>
        <v>84.21</v>
      </c>
      <c r="E25" s="7">
        <f>4.97+17.69+19.34+5.25</f>
        <v>47.25</v>
      </c>
      <c r="F25" s="7"/>
      <c r="G25" s="7"/>
      <c r="H25" s="7"/>
      <c r="I25" s="7"/>
      <c r="J25" s="7"/>
      <c r="K25" s="7"/>
      <c r="L25" s="8">
        <f>0.62+0.62+0.62+0.62</f>
        <v>2.48</v>
      </c>
      <c r="M25" s="8"/>
      <c r="N25" s="8"/>
      <c r="O25" s="8"/>
      <c r="P25" s="9">
        <f t="shared" si="0"/>
        <v>202.47</v>
      </c>
    </row>
    <row r="26" spans="1:16" ht="24" customHeight="1" x14ac:dyDescent="0.2">
      <c r="A26" s="12" t="s">
        <v>30</v>
      </c>
      <c r="B26" s="19">
        <f t="shared" ref="B26:P26" si="1">SUM(B12:B25)</f>
        <v>674.57999999999993</v>
      </c>
      <c r="C26" s="17">
        <f t="shared" si="1"/>
        <v>392.56</v>
      </c>
      <c r="D26" s="17">
        <f t="shared" si="1"/>
        <v>1316.68</v>
      </c>
      <c r="E26" s="17">
        <f t="shared" si="1"/>
        <v>264.67</v>
      </c>
      <c r="F26" s="17">
        <f t="shared" si="1"/>
        <v>37</v>
      </c>
      <c r="G26" s="17">
        <f t="shared" si="1"/>
        <v>55.8</v>
      </c>
      <c r="H26" s="17">
        <f t="shared" si="1"/>
        <v>0</v>
      </c>
      <c r="I26" s="17">
        <f t="shared" si="1"/>
        <v>2.04</v>
      </c>
      <c r="J26" s="17">
        <f t="shared" si="1"/>
        <v>204</v>
      </c>
      <c r="K26" s="17">
        <f t="shared" si="1"/>
        <v>127.5</v>
      </c>
      <c r="L26" s="17">
        <f t="shared" si="1"/>
        <v>11.78</v>
      </c>
      <c r="M26" s="17">
        <f t="shared" si="1"/>
        <v>0</v>
      </c>
      <c r="N26" s="17">
        <f t="shared" si="1"/>
        <v>0</v>
      </c>
      <c r="O26" s="18">
        <f t="shared" si="1"/>
        <v>0</v>
      </c>
      <c r="P26" s="9">
        <f t="shared" si="1"/>
        <v>3086.61</v>
      </c>
    </row>
    <row r="27" spans="1:16" ht="12.75" customHeight="1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22" t="s">
        <v>31</v>
      </c>
      <c r="M27" s="22"/>
      <c r="N27" s="22"/>
      <c r="O27" s="22"/>
      <c r="P27" s="22"/>
    </row>
    <row r="28" spans="1:16" ht="24" customHeight="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</row>
    <row r="29" spans="1:16" ht="24" customHeight="1" x14ac:dyDescent="0.2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27:P27"/>
  </mergeCells>
  <pageMargins left="0.51180555555555596" right="0.51180555555555596" top="0.39374999999999999" bottom="0.393749999999999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25%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2023-05-05T12:46:18Z</dcterms:modified>
  <dc:language>pt-BR</dc:language>
</cp:coreProperties>
</file>