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.DESKTOP-EOOMREN\Downloads\"/>
    </mc:Choice>
  </mc:AlternateContent>
  <bookViews>
    <workbookView xWindow="0" yWindow="0" windowWidth="16380" windowHeight="8190" tabRatio="500"/>
  </bookViews>
  <sheets>
    <sheet name="ABR 25%" sheetId="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2" i="4" l="1"/>
  <c r="N22" i="4"/>
  <c r="K22" i="4"/>
  <c r="J22" i="4"/>
  <c r="I22" i="4"/>
  <c r="H22" i="4"/>
  <c r="G22" i="4"/>
  <c r="F22" i="4"/>
  <c r="E22" i="4"/>
  <c r="L21" i="4"/>
  <c r="E21" i="4"/>
  <c r="C21" i="4"/>
  <c r="P21" i="4" s="1"/>
  <c r="P20" i="4"/>
  <c r="L19" i="4"/>
  <c r="C19" i="4"/>
  <c r="B19" i="4"/>
  <c r="P19" i="4" s="1"/>
  <c r="P18" i="4"/>
  <c r="P17" i="4"/>
  <c r="P16" i="4"/>
  <c r="P15" i="4"/>
  <c r="C15" i="4"/>
  <c r="L14" i="4"/>
  <c r="C14" i="4"/>
  <c r="C22" i="4" s="1"/>
  <c r="B14" i="4"/>
  <c r="P14" i="4" s="1"/>
  <c r="D13" i="4"/>
  <c r="B13" i="4"/>
  <c r="P13" i="4" s="1"/>
  <c r="L12" i="4"/>
  <c r="L22" i="4" s="1"/>
  <c r="E12" i="4"/>
  <c r="D12" i="4"/>
  <c r="D22" i="4" s="1"/>
  <c r="B12" i="4"/>
  <c r="P12" i="4" s="1"/>
  <c r="P22" i="4" l="1"/>
  <c r="B22" i="4"/>
</calcChain>
</file>

<file path=xl/sharedStrings.xml><?xml version="1.0" encoding="utf-8"?>
<sst xmlns="http://schemas.openxmlformats.org/spreadsheetml/2006/main" count="32" uniqueCount="32">
  <si>
    <t>Modelo para rateio dos recebimentos</t>
  </si>
  <si>
    <t>CRMV-AP</t>
  </si>
  <si>
    <t>Planilha Diária de Valores repassados ao CFMV 25%</t>
  </si>
  <si>
    <t>12.19.01</t>
  </si>
  <si>
    <t>12.19.02</t>
  </si>
  <si>
    <t>12.19.03</t>
  </si>
  <si>
    <t>12.19.04</t>
  </si>
  <si>
    <t>16.12.01</t>
  </si>
  <si>
    <t>16.11.02</t>
  </si>
  <si>
    <t>16.11.01</t>
  </si>
  <si>
    <t>16.19.02</t>
  </si>
  <si>
    <t>16.13.02</t>
  </si>
  <si>
    <t>19.10.08</t>
  </si>
  <si>
    <t>19.10.01</t>
  </si>
  <si>
    <t>19.10.09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</si>
  <si>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</si>
  <si>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</si>
  <si>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</si>
  <si>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</si>
  <si>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</si>
  <si>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</si>
  <si>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</si>
  <si>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</si>
  <si>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Taxa ART</t>
  </si>
  <si>
    <t>Cert. Regularidade</t>
  </si>
  <si>
    <t>Custo de Expediente</t>
  </si>
  <si>
    <t>Juros</t>
  </si>
  <si>
    <t>Multas</t>
  </si>
  <si>
    <t>Correção</t>
  </si>
  <si>
    <t>total</t>
  </si>
  <si>
    <t>TOTAIS</t>
  </si>
  <si>
    <t xml:space="preserve">  Macapá-AP, 29  de abril  de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</si>
</sst>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d/mmm"/>
    <numFmt numFmtId="166" formatCode="_-* #,##0.00_-;\-* #,##0.00_-;_-* \-??_-;_-@_-"/>
  </numFmts>
  <fonts count="5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6" fontId="4" fillId="0" borderId="0" applyBorder="0" applyProtection="0"/>
  </cellStyleXfs>
  <cellXfs count="33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5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165" fontId="1" fillId="3" borderId="5" xfId="0" applyNumberFormat="1" applyFont="1" applyFill="1" applyBorder="1" applyAlignment="1" applyProtection="1">
      <alignment horizontal="center" vertical="center" wrapText="1"/>
    </xf>
    <xf numFmtId="166" fontId="1" fillId="3" borderId="3" xfId="1" applyFont="1" applyFill="1" applyBorder="1" applyAlignment="1" applyProtection="1"/>
    <xf numFmtId="166" fontId="1" fillId="2" borderId="3" xfId="1" applyFont="1" applyFill="1" applyBorder="1" applyAlignment="1" applyProtection="1"/>
    <xf numFmtId="166" fontId="3" fillId="3" borderId="3" xfId="1" applyFont="1" applyFill="1" applyBorder="1" applyAlignment="1" applyProtection="1"/>
    <xf numFmtId="165" fontId="1" fillId="0" borderId="5" xfId="0" applyNumberFormat="1" applyFont="1" applyBorder="1" applyAlignment="1" applyProtection="1">
      <alignment horizontal="center" vertical="center" wrapText="1"/>
    </xf>
    <xf numFmtId="166" fontId="1" fillId="0" borderId="3" xfId="1" applyFont="1" applyBorder="1" applyAlignment="1" applyProtection="1"/>
    <xf numFmtId="165" fontId="1" fillId="0" borderId="3" xfId="0" applyNumberFormat="1" applyFont="1" applyBorder="1" applyAlignment="1" applyProtection="1">
      <alignment horizontal="center" vertical="center" wrapText="1"/>
    </xf>
    <xf numFmtId="165" fontId="1" fillId="3" borderId="3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 wrapText="1"/>
    </xf>
    <xf numFmtId="166" fontId="1" fillId="0" borderId="0" xfId="1" applyFont="1" applyBorder="1" applyAlignment="1" applyProtection="1"/>
    <xf numFmtId="166" fontId="3" fillId="0" borderId="0" xfId="1" applyFont="1" applyBorder="1" applyAlignment="1" applyProtection="1"/>
    <xf numFmtId="166" fontId="1" fillId="3" borderId="4" xfId="1" applyFont="1" applyFill="1" applyBorder="1" applyAlignment="1" applyProtection="1"/>
    <xf numFmtId="166" fontId="1" fillId="3" borderId="8" xfId="1" applyFont="1" applyFill="1" applyBorder="1" applyAlignment="1" applyProtection="1"/>
    <xf numFmtId="166" fontId="3" fillId="0" borderId="3" xfId="1" applyFont="1" applyBorder="1" applyAlignment="1" applyProtection="1"/>
    <xf numFmtId="165" fontId="3" fillId="0" borderId="3" xfId="0" applyNumberFormat="1" applyFont="1" applyBorder="1" applyAlignment="1" applyProtection="1">
      <alignment horizontal="center" vertical="center" wrapText="1"/>
    </xf>
    <xf numFmtId="166" fontId="3" fillId="3" borderId="7" xfId="1" applyFont="1" applyFill="1" applyBorder="1" applyAlignment="1" applyProtection="1"/>
    <xf numFmtId="0" fontId="3" fillId="0" borderId="0" xfId="0" applyFont="1" applyAlignment="1" applyProtection="1"/>
    <xf numFmtId="166" fontId="3" fillId="0" borderId="0" xfId="0" applyNumberFormat="1" applyFont="1" applyAlignment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66" fontId="1" fillId="0" borderId="6" xfId="1" applyFont="1" applyBorder="1" applyAlignment="1" applyProtection="1">
      <alignment horizontal="right"/>
    </xf>
    <xf numFmtId="17" fontId="1" fillId="0" borderId="1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5"/>
  <sheetViews>
    <sheetView tabSelected="1" topLeftCell="A4" zoomScaleNormal="100" workbookViewId="0">
      <pane xSplit="1" ySplit="8" topLeftCell="B15" activePane="bottomRight" state="frozen"/>
      <selection activeCell="A4" sqref="A4"/>
      <selection pane="topRight" activeCell="B4" sqref="B4"/>
      <selection pane="bottomLeft" activeCell="A15" sqref="A15"/>
      <selection pane="bottomRight" activeCell="Q20" activeCellId="1" sqref="R21:V23 Q20"/>
    </sheetView>
  </sheetViews>
  <sheetFormatPr defaultColWidth="9.140625" defaultRowHeight="11.25" x14ac:dyDescent="0.2"/>
  <cols>
    <col min="1" max="1" width="8.7109375" style="1" customWidth="1"/>
    <col min="2" max="2" width="7.85546875" style="1" customWidth="1"/>
    <col min="3" max="3" width="8.42578125" style="1" customWidth="1"/>
    <col min="4" max="4" width="7.5703125" style="1" customWidth="1"/>
    <col min="5" max="5" width="8.85546875" style="1" customWidth="1"/>
    <col min="6" max="6" width="8.5703125" style="1" customWidth="1"/>
    <col min="7" max="7" width="6.42578125" style="1" customWidth="1"/>
    <col min="8" max="9" width="8" style="1" customWidth="1"/>
    <col min="10" max="10" width="8.7109375" style="1" customWidth="1"/>
    <col min="11" max="11" width="7.5703125" style="1" customWidth="1"/>
    <col min="12" max="12" width="8.42578125" style="1" customWidth="1"/>
    <col min="13" max="13" width="7.85546875" style="1" customWidth="1"/>
    <col min="14" max="14" width="7.7109375" style="1" customWidth="1"/>
    <col min="15" max="15" width="8.5703125" style="1" customWidth="1"/>
    <col min="16" max="16" width="8.7109375" style="1" customWidth="1"/>
    <col min="17" max="16384" width="9.140625" style="1"/>
  </cols>
  <sheetData>
    <row r="2" spans="1:16" x14ac:dyDescent="0.2">
      <c r="A2" s="1" t="s">
        <v>0</v>
      </c>
    </row>
    <row r="4" spans="1:16" ht="12.75" x14ac:dyDescent="0.2">
      <c r="A4" s="2" t="s">
        <v>1</v>
      </c>
    </row>
    <row r="5" spans="1:16" ht="15.75" customHeight="1" x14ac:dyDescent="0.2">
      <c r="A5" s="2" t="s">
        <v>2</v>
      </c>
      <c r="B5" s="2"/>
      <c r="C5" s="2"/>
      <c r="D5" s="2"/>
    </row>
    <row r="6" spans="1:16" x14ac:dyDescent="0.2">
      <c r="A6" s="27">
        <v>44652</v>
      </c>
      <c r="B6" s="27"/>
      <c r="L6" s="28"/>
      <c r="M6" s="28"/>
      <c r="N6" s="28"/>
      <c r="O6" s="28"/>
    </row>
    <row r="7" spans="1:16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30"/>
      <c r="M7" s="30"/>
      <c r="N7" s="30"/>
      <c r="O7" s="30"/>
    </row>
    <row r="8" spans="1:16" x14ac:dyDescent="0.2"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/>
      <c r="J8" s="3" t="s">
        <v>10</v>
      </c>
      <c r="K8" s="3" t="s">
        <v>11</v>
      </c>
      <c r="L8" s="4"/>
      <c r="M8" s="4" t="s">
        <v>12</v>
      </c>
      <c r="N8" s="4" t="s">
        <v>13</v>
      </c>
      <c r="O8" s="4" t="s">
        <v>14</v>
      </c>
      <c r="P8" s="5"/>
    </row>
    <row r="9" spans="1:16" ht="15" customHeight="1" x14ac:dyDescent="0.2">
      <c r="A9" s="31"/>
      <c r="B9" s="32" t="s">
        <v>15</v>
      </c>
      <c r="C9" s="32" t="s">
        <v>16</v>
      </c>
      <c r="D9" s="32" t="s">
        <v>17</v>
      </c>
      <c r="E9" s="32" t="s">
        <v>18</v>
      </c>
      <c r="F9" s="32" t="s">
        <v>19</v>
      </c>
      <c r="G9" s="32" t="s">
        <v>20</v>
      </c>
      <c r="H9" s="32" t="s">
        <v>21</v>
      </c>
      <c r="I9" s="32" t="s">
        <v>22</v>
      </c>
      <c r="J9" s="32" t="s">
        <v>23</v>
      </c>
      <c r="K9" s="32" t="s">
        <v>24</v>
      </c>
      <c r="L9" s="24" t="s">
        <v>25</v>
      </c>
      <c r="M9" s="24" t="s">
        <v>26</v>
      </c>
      <c r="N9" s="24" t="s">
        <v>27</v>
      </c>
      <c r="O9" s="24" t="s">
        <v>28</v>
      </c>
      <c r="P9" s="25" t="s">
        <v>29</v>
      </c>
    </row>
    <row r="10" spans="1:16" ht="11.25" customHeight="1" x14ac:dyDescent="0.2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24"/>
      <c r="M10" s="24"/>
      <c r="N10" s="24"/>
      <c r="O10" s="24"/>
      <c r="P10" s="25"/>
    </row>
    <row r="11" spans="1:16" ht="11.25" customHeight="1" x14ac:dyDescent="0.2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24"/>
      <c r="M11" s="24"/>
      <c r="N11" s="24"/>
      <c r="O11" s="24"/>
      <c r="P11" s="25"/>
    </row>
    <row r="12" spans="1:16" ht="23.25" customHeight="1" x14ac:dyDescent="0.2">
      <c r="A12" s="6">
        <v>43556</v>
      </c>
      <c r="B12" s="7">
        <f>124.92+26.3+26.3+26.3+26.3+26.3+26.3+26.3+26.3+26.3+26.3+26.3+124.92+26.3+124.92</f>
        <v>690.36</v>
      </c>
      <c r="C12" s="7"/>
      <c r="D12" s="7">
        <f>73.4+73.4+173.61+73.25+348.65+73.4+173.61</f>
        <v>989.31999999999994</v>
      </c>
      <c r="E12" s="7">
        <f>405.07+201.71+217.69</f>
        <v>824.47</v>
      </c>
      <c r="F12" s="7"/>
      <c r="G12" s="7"/>
      <c r="H12" s="7"/>
      <c r="I12" s="7"/>
      <c r="J12" s="7">
        <v>34</v>
      </c>
      <c r="K12" s="7">
        <v>21.25</v>
      </c>
      <c r="L12" s="8">
        <f>0.62+0.62+0.62</f>
        <v>1.8599999999999999</v>
      </c>
      <c r="M12" s="8"/>
      <c r="N12" s="8"/>
      <c r="O12" s="8"/>
      <c r="P12" s="9">
        <f t="shared" ref="P12:P21" si="0">SUM(B12:L12)</f>
        <v>2561.2599999999998</v>
      </c>
    </row>
    <row r="13" spans="1:16" ht="24" customHeight="1" x14ac:dyDescent="0.2">
      <c r="A13" s="6">
        <v>44655</v>
      </c>
      <c r="B13" s="7">
        <f>32.88+43.83+26.3</f>
        <v>103.01</v>
      </c>
      <c r="C13" s="7"/>
      <c r="D13" s="7">
        <f>73.4</f>
        <v>73.400000000000006</v>
      </c>
      <c r="E13" s="7"/>
      <c r="F13" s="7"/>
      <c r="G13" s="7"/>
      <c r="H13" s="7"/>
      <c r="I13" s="7"/>
      <c r="J13" s="7"/>
      <c r="K13" s="7"/>
      <c r="L13" s="8"/>
      <c r="M13" s="8"/>
      <c r="N13" s="8"/>
      <c r="O13" s="8"/>
      <c r="P13" s="9">
        <f t="shared" si="0"/>
        <v>176.41000000000003</v>
      </c>
    </row>
    <row r="14" spans="1:16" ht="24" customHeight="1" x14ac:dyDescent="0.2">
      <c r="A14" s="10">
        <v>44656</v>
      </c>
      <c r="B14" s="11">
        <f>13.15+131.5+26.3</f>
        <v>170.95000000000002</v>
      </c>
      <c r="C14" s="7">
        <f>15.18+29.77</f>
        <v>44.95</v>
      </c>
      <c r="D14" s="11">
        <v>16.68</v>
      </c>
      <c r="E14" s="11">
        <v>19.260000000000002</v>
      </c>
      <c r="F14" s="11"/>
      <c r="G14" s="11"/>
      <c r="H14" s="11"/>
      <c r="I14" s="11"/>
      <c r="J14" s="11"/>
      <c r="K14" s="11"/>
      <c r="L14" s="8">
        <f>0.62+0.62+0.62</f>
        <v>1.8599999999999999</v>
      </c>
      <c r="M14" s="8"/>
      <c r="N14" s="8"/>
      <c r="O14" s="8"/>
      <c r="P14" s="9">
        <f t="shared" si="0"/>
        <v>253.70000000000005</v>
      </c>
    </row>
    <row r="15" spans="1:16" ht="24" customHeight="1" x14ac:dyDescent="0.2">
      <c r="A15" s="10">
        <v>44657</v>
      </c>
      <c r="B15" s="11">
        <v>13.15</v>
      </c>
      <c r="C15" s="7">
        <f>16.62+17.08</f>
        <v>33.700000000000003</v>
      </c>
      <c r="D15" s="11"/>
      <c r="E15" s="11"/>
      <c r="F15" s="11"/>
      <c r="G15" s="11"/>
      <c r="H15" s="11"/>
      <c r="I15" s="11"/>
      <c r="J15" s="11"/>
      <c r="K15" s="11"/>
      <c r="L15" s="8">
        <v>0.62</v>
      </c>
      <c r="M15" s="8"/>
      <c r="N15" s="8"/>
      <c r="O15" s="8"/>
      <c r="P15" s="9">
        <f t="shared" si="0"/>
        <v>47.47</v>
      </c>
    </row>
    <row r="16" spans="1:16" ht="24" customHeight="1" x14ac:dyDescent="0.2">
      <c r="A16" s="12">
        <v>44658</v>
      </c>
      <c r="B16" s="11"/>
      <c r="C16" s="11"/>
      <c r="D16" s="11">
        <v>33.36</v>
      </c>
      <c r="E16" s="11">
        <v>45.19</v>
      </c>
      <c r="F16" s="11"/>
      <c r="G16" s="11"/>
      <c r="H16" s="11"/>
      <c r="I16" s="11"/>
      <c r="J16" s="11">
        <v>25.75</v>
      </c>
      <c r="K16" s="11"/>
      <c r="L16" s="11">
        <v>0.63</v>
      </c>
      <c r="M16" s="11"/>
      <c r="N16" s="11"/>
      <c r="O16" s="11"/>
      <c r="P16" s="19">
        <f t="shared" si="0"/>
        <v>104.92999999999999</v>
      </c>
    </row>
    <row r="17" spans="1:20" ht="24" customHeight="1" x14ac:dyDescent="0.2">
      <c r="A17" s="12">
        <v>44659</v>
      </c>
      <c r="B17" s="11">
        <v>26.3</v>
      </c>
      <c r="C17" s="7">
        <v>43.53</v>
      </c>
      <c r="D17" s="11">
        <v>336.42</v>
      </c>
      <c r="E17" s="11"/>
      <c r="F17" s="11"/>
      <c r="G17" s="11">
        <v>55.25</v>
      </c>
      <c r="H17" s="11"/>
      <c r="I17" s="11"/>
      <c r="J17" s="11"/>
      <c r="K17" s="11"/>
      <c r="L17" s="8">
        <v>0.62</v>
      </c>
      <c r="M17" s="8"/>
      <c r="N17" s="8"/>
      <c r="O17" s="8"/>
      <c r="P17" s="9">
        <f t="shared" si="0"/>
        <v>462.12</v>
      </c>
    </row>
    <row r="18" spans="1:20" ht="24" customHeight="1" x14ac:dyDescent="0.2">
      <c r="A18" s="12">
        <v>44673</v>
      </c>
      <c r="B18" s="7">
        <v>26.3</v>
      </c>
      <c r="C18" s="7"/>
      <c r="D18" s="11"/>
      <c r="E18" s="11"/>
      <c r="F18" s="11"/>
      <c r="G18" s="11"/>
      <c r="H18" s="11"/>
      <c r="I18" s="11"/>
      <c r="J18" s="11"/>
      <c r="K18" s="11"/>
      <c r="L18" s="8"/>
      <c r="M18" s="8"/>
      <c r="N18" s="8"/>
      <c r="O18" s="8"/>
      <c r="P18" s="9">
        <f t="shared" si="0"/>
        <v>26.3</v>
      </c>
    </row>
    <row r="19" spans="1:20" ht="24" customHeight="1" x14ac:dyDescent="0.2">
      <c r="A19" s="13">
        <v>44678</v>
      </c>
      <c r="B19" s="7">
        <f>26.3+10.96+26.3</f>
        <v>63.56</v>
      </c>
      <c r="C19" s="7">
        <f>12.65+13.86+13.82+13.56+4.75</f>
        <v>58.64</v>
      </c>
      <c r="D19" s="7">
        <v>73.25</v>
      </c>
      <c r="E19" s="7"/>
      <c r="F19" s="7"/>
      <c r="G19" s="7"/>
      <c r="H19" s="7"/>
      <c r="I19" s="7"/>
      <c r="J19" s="7"/>
      <c r="K19" s="7"/>
      <c r="L19" s="8">
        <f>0.62+0.62</f>
        <v>1.24</v>
      </c>
      <c r="M19" s="8"/>
      <c r="N19" s="8"/>
      <c r="O19" s="8"/>
      <c r="P19" s="9">
        <f t="shared" si="0"/>
        <v>196.69</v>
      </c>
    </row>
    <row r="20" spans="1:20" ht="24" customHeight="1" x14ac:dyDescent="0.2">
      <c r="A20" s="13">
        <v>44679</v>
      </c>
      <c r="B20" s="7">
        <v>26.3</v>
      </c>
      <c r="C20" s="7"/>
      <c r="D20" s="7"/>
      <c r="E20" s="7"/>
      <c r="F20" s="7"/>
      <c r="G20" s="7"/>
      <c r="H20" s="7"/>
      <c r="I20" s="7"/>
      <c r="J20" s="7"/>
      <c r="K20" s="7"/>
      <c r="L20" s="8"/>
      <c r="M20" s="8"/>
      <c r="N20" s="8"/>
      <c r="O20" s="8"/>
      <c r="P20" s="9">
        <f t="shared" si="0"/>
        <v>26.3</v>
      </c>
    </row>
    <row r="21" spans="1:20" ht="24" customHeight="1" x14ac:dyDescent="0.2">
      <c r="A21" s="13">
        <v>44680</v>
      </c>
      <c r="B21" s="7">
        <v>26.3</v>
      </c>
      <c r="C21" s="7">
        <f>175.88+200.58+12.35+13.54+3.48+3.68+3.75</f>
        <v>413.2600000000001</v>
      </c>
      <c r="D21" s="7"/>
      <c r="E21" s="7">
        <f>5.11+4.84+18.78+17.17</f>
        <v>45.900000000000006</v>
      </c>
      <c r="F21" s="7"/>
      <c r="G21" s="7"/>
      <c r="H21" s="7"/>
      <c r="I21" s="7"/>
      <c r="J21" s="7"/>
      <c r="K21" s="7"/>
      <c r="L21" s="8">
        <f>0.62+0.62+0.62</f>
        <v>1.8599999999999999</v>
      </c>
      <c r="M21" s="8"/>
      <c r="N21" s="8"/>
      <c r="O21" s="8"/>
      <c r="P21" s="9">
        <f t="shared" si="0"/>
        <v>487.32000000000016</v>
      </c>
    </row>
    <row r="22" spans="1:20" s="22" customFormat="1" ht="24" customHeight="1" x14ac:dyDescent="0.2">
      <c r="A22" s="20" t="s">
        <v>30</v>
      </c>
      <c r="B22" s="21">
        <f t="shared" ref="B22:L22" si="1">SUM(B12:B21)</f>
        <v>1146.2299999999998</v>
      </c>
      <c r="C22" s="21">
        <f t="shared" si="1"/>
        <v>594.08000000000015</v>
      </c>
      <c r="D22" s="21">
        <f t="shared" si="1"/>
        <v>1522.43</v>
      </c>
      <c r="E22" s="21">
        <f t="shared" si="1"/>
        <v>934.82</v>
      </c>
      <c r="F22" s="21">
        <f t="shared" si="1"/>
        <v>0</v>
      </c>
      <c r="G22" s="21">
        <f t="shared" si="1"/>
        <v>55.25</v>
      </c>
      <c r="H22" s="21">
        <f t="shared" si="1"/>
        <v>0</v>
      </c>
      <c r="I22" s="21">
        <f t="shared" si="1"/>
        <v>0</v>
      </c>
      <c r="J22" s="21">
        <f t="shared" si="1"/>
        <v>59.75</v>
      </c>
      <c r="K22" s="21">
        <f t="shared" si="1"/>
        <v>21.25</v>
      </c>
      <c r="L22" s="21">
        <f t="shared" si="1"/>
        <v>8.69</v>
      </c>
      <c r="M22" s="17"/>
      <c r="N22" s="17">
        <f>SUM(N4:N21)</f>
        <v>0</v>
      </c>
      <c r="O22" s="18">
        <f>SUM(O4:O21)</f>
        <v>0</v>
      </c>
      <c r="P22" s="9">
        <f>SUM(P12:P21)</f>
        <v>4342.5</v>
      </c>
      <c r="R22" s="23"/>
      <c r="T22" s="23"/>
    </row>
    <row r="23" spans="1:20" ht="15" customHeight="1" x14ac:dyDescent="0.2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26" t="s">
        <v>31</v>
      </c>
      <c r="M23" s="26"/>
      <c r="N23" s="26"/>
      <c r="O23" s="26"/>
      <c r="P23" s="26"/>
    </row>
    <row r="24" spans="1:20" ht="24" customHeight="1" x14ac:dyDescent="0.2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6"/>
    </row>
    <row r="25" spans="1:20" ht="24" customHeight="1" x14ac:dyDescent="0.2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</row>
  </sheetData>
  <mergeCells count="21">
    <mergeCell ref="A6:B6"/>
    <mergeCell ref="L6:O6"/>
    <mergeCell ref="A7:K7"/>
    <mergeCell ref="L7:O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L23:P23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USER</cp:lastModifiedBy>
  <cp:revision>27</cp:revision>
  <cp:lastPrinted>2023-01-02T18:22:24Z</cp:lastPrinted>
  <dcterms:created xsi:type="dcterms:W3CDTF">2012-12-12T12:29:50Z</dcterms:created>
  <dcterms:modified xsi:type="dcterms:W3CDTF">2023-05-05T13:02:49Z</dcterms:modified>
  <dc:language>pt-BR</dc:language>
</cp:coreProperties>
</file>